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c Funkcijska klasifikacija" sheetId="1" state="visible" r:id="rId2"/>
  </sheets>
  <definedNames>
    <definedName function="false" hidden="false" name="_xlnm.Database" vbProcedure="false">'01c Funkcijska klasifikacija'!$A$6:$C$88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<sst xmlns="http://schemas.openxmlformats.org/spreadsheetml/2006/main" count="173" uniqueCount="168">
  <si>
    <t xml:space="preserve">OPĆINA MIHOVLJAN</t>
  </si>
  <si>
    <t xml:space="preserve">II. IZMJENA I DOPUNA PRORAČUNA ZA 2021. - FUNKCIJSKA KLASIFIKACIJA </t>
  </si>
  <si>
    <t xml:space="preserve">RAČUN</t>
  </si>
  <si>
    <t xml:space="preserve">OPIS RAČUNA</t>
  </si>
  <si>
    <t xml:space="preserve">PLAN</t>
  </si>
  <si>
    <t xml:space="preserve">I.IZMJENA </t>
  </si>
  <si>
    <t xml:space="preserve">II. IZMJENA </t>
  </si>
  <si>
    <t xml:space="preserve">INDEKS </t>
  </si>
  <si>
    <t xml:space="preserve">2021</t>
  </si>
  <si>
    <t xml:space="preserve">2021. </t>
  </si>
  <si>
    <t xml:space="preserve">5/4</t>
  </si>
  <si>
    <t xml:space="preserve">1</t>
  </si>
  <si>
    <t xml:space="preserve">3</t>
  </si>
  <si>
    <t xml:space="preserve">U K U P N O</t>
  </si>
  <si>
    <t xml:space="preserve">01</t>
  </si>
  <si>
    <t xml:space="preserve">OPĆE JAVNE USLUGE</t>
  </si>
  <si>
    <t xml:space="preserve">011</t>
  </si>
  <si>
    <t xml:space="preserve">IZVRŠNA I ZAKONODAVNA TIJELA, FINANCIJSKI POSLOVI </t>
  </si>
  <si>
    <t xml:space="preserve">0111</t>
  </si>
  <si>
    <t xml:space="preserve">Izvršna i zakonodavna tijela</t>
  </si>
  <si>
    <t xml:space="preserve">0112</t>
  </si>
  <si>
    <t xml:space="preserve">Izdaci vezani za službenike </t>
  </si>
  <si>
    <t xml:space="preserve">Zaposlenici -vrtić </t>
  </si>
  <si>
    <t xml:space="preserve">Ostali financijski poslovi </t>
  </si>
  <si>
    <t xml:space="preserve">013</t>
  </si>
  <si>
    <t xml:space="preserve">OPĆE USLUGE</t>
  </si>
  <si>
    <t xml:space="preserve">0131</t>
  </si>
  <si>
    <t xml:space="preserve">Opće usluge vezane uz službenike</t>
  </si>
  <si>
    <t xml:space="preserve">015</t>
  </si>
  <si>
    <t xml:space="preserve">ISTRAŽIVANJE I RAZVOJ: OPĆE JAVNE USLUGE</t>
  </si>
  <si>
    <t xml:space="preserve">0150</t>
  </si>
  <si>
    <t xml:space="preserve">Istraživanje i razvoj: Opće javne usluge</t>
  </si>
  <si>
    <t xml:space="preserve">02</t>
  </si>
  <si>
    <t xml:space="preserve">OBRANA</t>
  </si>
  <si>
    <t xml:space="preserve">022</t>
  </si>
  <si>
    <t xml:space="preserve">CIVILNA OBRANA</t>
  </si>
  <si>
    <t xml:space="preserve">0220</t>
  </si>
  <si>
    <t xml:space="preserve">Civilna obrana</t>
  </si>
  <si>
    <t xml:space="preserve">03</t>
  </si>
  <si>
    <t xml:space="preserve">JAVNI RED I SIGURNOST</t>
  </si>
  <si>
    <t xml:space="preserve">032</t>
  </si>
  <si>
    <t xml:space="preserve">USLUGE PROTUPOŽARNE ZAŠTITE</t>
  </si>
  <si>
    <t xml:space="preserve">0320</t>
  </si>
  <si>
    <t xml:space="preserve">Usluge protupožarne zaštite</t>
  </si>
  <si>
    <t xml:space="preserve">036</t>
  </si>
  <si>
    <t xml:space="preserve">RASHODI ZA JAVNI RED I SIGURNOST KOJI NISU DRUGDJE SVRSTANI</t>
  </si>
  <si>
    <t xml:space="preserve">0360</t>
  </si>
  <si>
    <t xml:space="preserve">Usluge za javni red i sigurnost</t>
  </si>
  <si>
    <t xml:space="preserve">04</t>
  </si>
  <si>
    <t xml:space="preserve">EKONOMSKI POSLOVI</t>
  </si>
  <si>
    <t xml:space="preserve">041</t>
  </si>
  <si>
    <t xml:space="preserve">OPĆI EKONOMSKI,TRGOVAČKI I POSLOVI VEZANI UZ RAD</t>
  </si>
  <si>
    <t xml:space="preserve">0411</t>
  </si>
  <si>
    <t xml:space="preserve">Opći ekonomski poslovi</t>
  </si>
  <si>
    <t xml:space="preserve">Opći ekonomski poslovi - kredit</t>
  </si>
  <si>
    <t xml:space="preserve">Opći ekonomski poslovi - vrtić</t>
  </si>
  <si>
    <t xml:space="preserve">0412</t>
  </si>
  <si>
    <t xml:space="preserve">Opći poslovi vezani uz rad</t>
  </si>
  <si>
    <t xml:space="preserve">0413</t>
  </si>
  <si>
    <t xml:space="preserve">Financijski izdaci </t>
  </si>
  <si>
    <t xml:space="preserve">042</t>
  </si>
  <si>
    <t xml:space="preserve">POLJOPRIVREDA,ŠUMARSTVO,RIBARSTVO I LOV</t>
  </si>
  <si>
    <t xml:space="preserve">0421</t>
  </si>
  <si>
    <t xml:space="preserve">Poljoprivreda</t>
  </si>
  <si>
    <t xml:space="preserve">043</t>
  </si>
  <si>
    <t xml:space="preserve">GORIVO I ENERGIJA</t>
  </si>
  <si>
    <t xml:space="preserve">0432</t>
  </si>
  <si>
    <t xml:space="preserve">Prirodni plin</t>
  </si>
  <si>
    <t xml:space="preserve">0435</t>
  </si>
  <si>
    <t xml:space="preserve">Električna energija </t>
  </si>
  <si>
    <t xml:space="preserve">044</t>
  </si>
  <si>
    <t xml:space="preserve">PROIZVODNJA I GRAĐEVINARSTVO</t>
  </si>
  <si>
    <t xml:space="preserve">0442</t>
  </si>
  <si>
    <t xml:space="preserve">Proizvodnja</t>
  </si>
  <si>
    <t xml:space="preserve">045</t>
  </si>
  <si>
    <t xml:space="preserve">PROMET</t>
  </si>
  <si>
    <t xml:space="preserve">0451</t>
  </si>
  <si>
    <t xml:space="preserve">Cestovni promet</t>
  </si>
  <si>
    <t xml:space="preserve">046</t>
  </si>
  <si>
    <t xml:space="preserve">KOMUNIKACIJE</t>
  </si>
  <si>
    <t xml:space="preserve">0460</t>
  </si>
  <si>
    <t xml:space="preserve">Komunikacije</t>
  </si>
  <si>
    <t xml:space="preserve">049</t>
  </si>
  <si>
    <t xml:space="preserve">EKONOMSKI POSLOVI KOJI NISU DRUGDJE SVRSTANI</t>
  </si>
  <si>
    <t xml:space="preserve">0490</t>
  </si>
  <si>
    <t xml:space="preserve">Ekonomski poslovi koji nisu drugdje svrstani</t>
  </si>
  <si>
    <t xml:space="preserve">05</t>
  </si>
  <si>
    <t xml:space="preserve">ZAŠTITA OKOLIŠA</t>
  </si>
  <si>
    <t xml:space="preserve">051</t>
  </si>
  <si>
    <t xml:space="preserve">GOSPODARENJE OTPADOM</t>
  </si>
  <si>
    <t xml:space="preserve">0510</t>
  </si>
  <si>
    <t xml:space="preserve">Gospodarenje otpadom</t>
  </si>
  <si>
    <t xml:space="preserve">053</t>
  </si>
  <si>
    <t xml:space="preserve">SMANJENJE ZAGAĐENJA</t>
  </si>
  <si>
    <t xml:space="preserve">0530</t>
  </si>
  <si>
    <t xml:space="preserve">Smanjenje zagađenja</t>
  </si>
  <si>
    <t xml:space="preserve">06</t>
  </si>
  <si>
    <t xml:space="preserve">USLUGE UNAPREĐENJA  ZAJEDNICE</t>
  </si>
  <si>
    <t xml:space="preserve">061</t>
  </si>
  <si>
    <t xml:space="preserve">RAZVOJ STANOVANJA</t>
  </si>
  <si>
    <t xml:space="preserve">0610</t>
  </si>
  <si>
    <t xml:space="preserve">Razvoj stanovanja</t>
  </si>
  <si>
    <t xml:space="preserve">062</t>
  </si>
  <si>
    <t xml:space="preserve">RAZVOJ ZAJEDNICE</t>
  </si>
  <si>
    <t xml:space="preserve">0620</t>
  </si>
  <si>
    <t xml:space="preserve">Razvoj zajednice</t>
  </si>
  <si>
    <t xml:space="preserve">063</t>
  </si>
  <si>
    <t xml:space="preserve">OPSKRBA VODOM</t>
  </si>
  <si>
    <t xml:space="preserve">0630</t>
  </si>
  <si>
    <t xml:space="preserve">Opskrba vodom</t>
  </si>
  <si>
    <t xml:space="preserve">064</t>
  </si>
  <si>
    <t xml:space="preserve">ULIČNA RASVJETA</t>
  </si>
  <si>
    <t xml:space="preserve">0640</t>
  </si>
  <si>
    <t xml:space="preserve">Ulična rasvjeta</t>
  </si>
  <si>
    <t xml:space="preserve">066</t>
  </si>
  <si>
    <t xml:space="preserve">RASHODI VEZANI ZA STANOVANJE I KOM.POGODNOSTI KOJI NISU D.S.</t>
  </si>
  <si>
    <t xml:space="preserve">0660</t>
  </si>
  <si>
    <t xml:space="preserve">Ostale komunalne djelatnosti </t>
  </si>
  <si>
    <t xml:space="preserve">07</t>
  </si>
  <si>
    <t xml:space="preserve">ZAŠTITA I UNAPREĐENJE ZDRAVLJA </t>
  </si>
  <si>
    <t xml:space="preserve">076</t>
  </si>
  <si>
    <t xml:space="preserve">Rashodi vezani uz zdravlje </t>
  </si>
  <si>
    <t xml:space="preserve">0760</t>
  </si>
  <si>
    <t xml:space="preserve">Poslovi i usluge zdravstva koji nisu drugdje svrstani</t>
  </si>
  <si>
    <t xml:space="preserve">08</t>
  </si>
  <si>
    <t xml:space="preserve">REKREACIJA,KULTURA I RELIGIJA</t>
  </si>
  <si>
    <t xml:space="preserve">081</t>
  </si>
  <si>
    <t xml:space="preserve">SLUŽBE REKREACIJE I SPORTA</t>
  </si>
  <si>
    <t xml:space="preserve">0810</t>
  </si>
  <si>
    <t xml:space="preserve">Službe rekreacije i sporta</t>
  </si>
  <si>
    <t xml:space="preserve">082</t>
  </si>
  <si>
    <t xml:space="preserve">SLUŽBE KULTURE</t>
  </si>
  <si>
    <t xml:space="preserve">0820</t>
  </si>
  <si>
    <t xml:space="preserve">Službe kulture</t>
  </si>
  <si>
    <t xml:space="preserve">084</t>
  </si>
  <si>
    <t xml:space="preserve">RELIGIJSKE I DRUGE SLUŽBE ZAJEDNICE</t>
  </si>
  <si>
    <t xml:space="preserve">0840</t>
  </si>
  <si>
    <t xml:space="preserve">Religijske  i druge službe zajednice</t>
  </si>
  <si>
    <t xml:space="preserve">086</t>
  </si>
  <si>
    <t xml:space="preserve">RASHODI ZA REKREACIJU,KULTURU I RELIGIJU KOJI NISU DRUGDJE S</t>
  </si>
  <si>
    <t xml:space="preserve">0860</t>
  </si>
  <si>
    <t xml:space="preserve">Rashodi za rekreaciju,kulturu i religiju koji nisu d.svrstan</t>
  </si>
  <si>
    <t xml:space="preserve">09</t>
  </si>
  <si>
    <t xml:space="preserve">OBRAZOVANJE</t>
  </si>
  <si>
    <t xml:space="preserve">091</t>
  </si>
  <si>
    <t xml:space="preserve">PREDŠKOLSKO I OSNOVNO OBRAZOVANJE</t>
  </si>
  <si>
    <t xml:space="preserve">0911</t>
  </si>
  <si>
    <t xml:space="preserve">Predškolsko obrazovanje</t>
  </si>
  <si>
    <t xml:space="preserve">0912</t>
  </si>
  <si>
    <t xml:space="preserve">Osnovnoškolsko obrazovanje</t>
  </si>
  <si>
    <t xml:space="preserve">092</t>
  </si>
  <si>
    <t xml:space="preserve">Srednjoškolsko obrazovanje</t>
  </si>
  <si>
    <t xml:space="preserve">0922</t>
  </si>
  <si>
    <t xml:space="preserve">Srednjoškolsko i više obrazovanje </t>
  </si>
  <si>
    <t xml:space="preserve">10</t>
  </si>
  <si>
    <t xml:space="preserve">SOCIJALNA ZAŠTITA</t>
  </si>
  <si>
    <t xml:space="preserve">107</t>
  </si>
  <si>
    <t xml:space="preserve">SOCIJALNA POMOĆ STAVNOVNIŠTVU KOJE NIJE OBUHV.RED.SOC.PROGRAM</t>
  </si>
  <si>
    <t xml:space="preserve">1070</t>
  </si>
  <si>
    <t xml:space="preserve">Socijalna pomoć stanov.koje nije obuhv.redov.socijal.program</t>
  </si>
  <si>
    <t xml:space="preserve">104</t>
  </si>
  <si>
    <t xml:space="preserve">OBITELJ I DJECA</t>
  </si>
  <si>
    <t xml:space="preserve">Obitelj i djeca</t>
  </si>
  <si>
    <t xml:space="preserve">109</t>
  </si>
  <si>
    <t xml:space="preserve">AKTIVNOSTI SOCIJALNE ZAŠTITE KOJE NISU DRUGDJE SVRSTANE</t>
  </si>
  <si>
    <t xml:space="preserve">1090</t>
  </si>
  <si>
    <t xml:space="preserve">Aktivnosti socijalne zaštite koje nisu drugdje svrstane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</si>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</sst>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#,##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color rgb="FFC9211E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name val="Calibri"/>
      <family val="2"/>
      <charset val="238"/>
    </font>
    <font>
      <sz val="10"/>
      <color rgb="FFC9211E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4" activeCellId="0" sqref="B4"/>
    </sheetView>
  </sheetViews>
  <sheetFormatPr defaultRowHeight="13.8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2" width="61.42"/>
    <col collapsed="false" customWidth="true" hidden="false" outlineLevel="0" max="3" min="3" style="3" width="12.71"/>
    <col collapsed="false" customWidth="true" hidden="false" outlineLevel="0" max="4" min="4" style="0" width="12.71"/>
    <col collapsed="false" customWidth="true" hidden="false" outlineLevel="0" max="5" min="5" style="4" width="12.71"/>
    <col collapsed="false" customWidth="true" hidden="false" outlineLevel="0" max="6" min="6" style="0" width="8.14"/>
    <col collapsed="false" customWidth="true" hidden="false" outlineLevel="0" max="7" min="7" style="0" width="18.71"/>
    <col collapsed="false" customWidth="true" hidden="false" outlineLevel="0" max="1025" min="8" style="0" width="8.57"/>
  </cols>
  <sheetData>
    <row r="1" customFormat="false" ht="13.8" hidden="false" customHeight="false" outlineLevel="0" collapsed="false">
      <c r="B1" s="5" t="s">
        <v>0</v>
      </c>
    </row>
    <row r="3" customFormat="false" ht="13.8" hidden="false" customHeight="false" outlineLevel="0" collapsed="false">
      <c r="B3" s="5" t="s">
        <v>1</v>
      </c>
    </row>
    <row r="6" customFormat="false" ht="13.8" hidden="false" customHeight="false" outlineLevel="0" collapsed="false">
      <c r="A6" s="6" t="s">
        <v>2</v>
      </c>
      <c r="B6" s="5" t="s">
        <v>3</v>
      </c>
      <c r="C6" s="7" t="s">
        <v>4</v>
      </c>
      <c r="D6" s="8" t="s">
        <v>5</v>
      </c>
      <c r="E6" s="9" t="s">
        <v>6</v>
      </c>
      <c r="F6" s="10" t="s">
        <v>7</v>
      </c>
    </row>
    <row r="7" customFormat="false" ht="13.8" hidden="false" customHeight="false" outlineLevel="0" collapsed="false">
      <c r="A7" s="6"/>
      <c r="B7" s="5"/>
      <c r="C7" s="7" t="s">
        <v>8</v>
      </c>
      <c r="D7" s="8" t="s">
        <v>9</v>
      </c>
      <c r="E7" s="11" t="n">
        <v>2021</v>
      </c>
      <c r="F7" s="12" t="s">
        <v>10</v>
      </c>
    </row>
    <row r="8" customFormat="false" ht="13.8" hidden="false" customHeight="false" outlineLevel="0" collapsed="false">
      <c r="A8" s="6" t="s">
        <v>11</v>
      </c>
      <c r="B8" s="13" t="n">
        <v>2</v>
      </c>
      <c r="C8" s="7" t="s">
        <v>12</v>
      </c>
      <c r="D8" s="8" t="n">
        <v>4</v>
      </c>
      <c r="E8" s="11" t="n">
        <v>5</v>
      </c>
    </row>
    <row r="9" customFormat="false" ht="13.8" hidden="false" customHeight="false" outlineLevel="0" collapsed="false">
      <c r="D9" s="14"/>
    </row>
    <row r="10" customFormat="false" ht="13.8" hidden="false" customHeight="false" outlineLevel="0" collapsed="false">
      <c r="B10" s="5" t="s">
        <v>13</v>
      </c>
      <c r="C10" s="14" t="n">
        <f aca="false">SUM(C12,C25,C30,C50,C55,C69,C78,C84)</f>
        <v>13235000</v>
      </c>
      <c r="D10" s="14" t="n">
        <v>13990000</v>
      </c>
      <c r="E10" s="14" t="n">
        <v>13500000</v>
      </c>
      <c r="F10" s="14" t="n">
        <f aca="false">E10/D10</f>
        <v>0.964974982130093</v>
      </c>
      <c r="G10" s="14"/>
    </row>
    <row r="11" customFormat="false" ht="13.8" hidden="false" customHeight="false" outlineLevel="0" collapsed="false">
      <c r="C11" s="15"/>
      <c r="D11" s="15"/>
      <c r="E11" s="16"/>
      <c r="F11" s="16"/>
    </row>
    <row r="12" s="20" customFormat="true" ht="13.8" hidden="false" customHeight="false" outlineLevel="0" collapsed="false">
      <c r="A12" s="17" t="s">
        <v>14</v>
      </c>
      <c r="B12" s="18" t="s">
        <v>15</v>
      </c>
      <c r="C12" s="19" t="n">
        <f aca="false">C13</f>
        <v>923500</v>
      </c>
      <c r="D12" s="19" t="n">
        <f aca="false">D13</f>
        <v>919500</v>
      </c>
      <c r="E12" s="19" t="n">
        <v>1149950</v>
      </c>
      <c r="F12" s="19" t="n">
        <f aca="false">E12/D12</f>
        <v>1.25062533985862</v>
      </c>
    </row>
    <row r="13" s="24" customFormat="true" ht="13.8" hidden="false" customHeight="false" outlineLevel="0" collapsed="false">
      <c r="A13" s="21" t="s">
        <v>16</v>
      </c>
      <c r="B13" s="22" t="s">
        <v>17</v>
      </c>
      <c r="C13" s="23" t="n">
        <f aca="false">SUM(C14:C17)</f>
        <v>923500</v>
      </c>
      <c r="D13" s="23" t="n">
        <f aca="false">SUM(D14:D17)</f>
        <v>919500</v>
      </c>
      <c r="E13" s="23" t="n">
        <v>1037950</v>
      </c>
      <c r="F13" s="23" t="n">
        <f aca="false">E13/D13</f>
        <v>1.12882001087548</v>
      </c>
    </row>
    <row r="14" s="28" customFormat="true" ht="13.8" hidden="false" customHeight="false" outlineLevel="0" collapsed="false">
      <c r="A14" s="25" t="s">
        <v>18</v>
      </c>
      <c r="B14" s="26" t="s">
        <v>19</v>
      </c>
      <c r="C14" s="27" t="n">
        <v>72000</v>
      </c>
      <c r="D14" s="27" t="n">
        <v>72000</v>
      </c>
      <c r="E14" s="27" t="n">
        <v>1015750</v>
      </c>
      <c r="F14" s="27" t="n">
        <f aca="false">E14/D14</f>
        <v>14.1076388888889</v>
      </c>
    </row>
    <row r="15" s="28" customFormat="true" ht="13.8" hidden="false" customHeight="false" outlineLevel="0" collapsed="false">
      <c r="A15" s="25" t="s">
        <v>20</v>
      </c>
      <c r="B15" s="26" t="s">
        <v>21</v>
      </c>
      <c r="C15" s="27" t="n">
        <v>658000</v>
      </c>
      <c r="D15" s="27" t="n">
        <v>658000</v>
      </c>
      <c r="E15" s="27" t="n">
        <v>0</v>
      </c>
      <c r="F15" s="27" t="n">
        <f aca="false">E15/D15</f>
        <v>0</v>
      </c>
    </row>
    <row r="16" s="28" customFormat="true" ht="13.8" hidden="false" customHeight="false" outlineLevel="0" collapsed="false">
      <c r="A16" s="25" t="s">
        <v>18</v>
      </c>
      <c r="B16" s="26" t="s">
        <v>22</v>
      </c>
      <c r="C16" s="27" t="n">
        <v>145000</v>
      </c>
      <c r="D16" s="27" t="n">
        <v>145000</v>
      </c>
      <c r="E16" s="27" t="n">
        <v>0</v>
      </c>
      <c r="F16" s="27" t="n">
        <f aca="false">E16/D16</f>
        <v>0</v>
      </c>
    </row>
    <row r="17" s="28" customFormat="true" ht="13.8" hidden="false" customHeight="false" outlineLevel="0" collapsed="false">
      <c r="A17" s="25" t="s">
        <v>20</v>
      </c>
      <c r="B17" s="26" t="s">
        <v>23</v>
      </c>
      <c r="C17" s="27" t="n">
        <v>48500</v>
      </c>
      <c r="D17" s="27" t="n">
        <v>44500</v>
      </c>
      <c r="E17" s="27" t="n">
        <v>22200</v>
      </c>
      <c r="F17" s="27" t="n">
        <f aca="false">E17/D17</f>
        <v>0.498876404494382</v>
      </c>
    </row>
    <row r="18" s="24" customFormat="true" ht="13.8" hidden="false" customHeight="false" outlineLevel="0" collapsed="false">
      <c r="A18" s="21" t="s">
        <v>24</v>
      </c>
      <c r="B18" s="22" t="s">
        <v>25</v>
      </c>
      <c r="C18" s="23" t="n">
        <v>0</v>
      </c>
      <c r="D18" s="23" t="n">
        <v>0</v>
      </c>
      <c r="E18" s="23" t="n">
        <v>12000</v>
      </c>
      <c r="F18" s="23" t="n">
        <v>0</v>
      </c>
    </row>
    <row r="19" s="28" customFormat="true" ht="13.8" hidden="false" customHeight="false" outlineLevel="0" collapsed="false">
      <c r="A19" s="25" t="s">
        <v>26</v>
      </c>
      <c r="B19" s="26" t="s">
        <v>27</v>
      </c>
      <c r="C19" s="27" t="n">
        <v>0</v>
      </c>
      <c r="D19" s="27" t="n">
        <v>0</v>
      </c>
      <c r="E19" s="27" t="n">
        <v>12000</v>
      </c>
      <c r="F19" s="27" t="n">
        <v>0</v>
      </c>
    </row>
    <row r="20" s="24" customFormat="true" ht="13.8" hidden="false" customHeight="false" outlineLevel="0" collapsed="false">
      <c r="A20" s="21" t="s">
        <v>28</v>
      </c>
      <c r="B20" s="22" t="s">
        <v>29</v>
      </c>
      <c r="C20" s="23" t="n">
        <v>0</v>
      </c>
      <c r="D20" s="23" t="n">
        <v>0</v>
      </c>
      <c r="E20" s="23" t="n">
        <v>100000</v>
      </c>
      <c r="F20" s="23" t="n">
        <v>0</v>
      </c>
    </row>
    <row r="21" s="28" customFormat="true" ht="13.8" hidden="false" customHeight="false" outlineLevel="0" collapsed="false">
      <c r="A21" s="25" t="s">
        <v>30</v>
      </c>
      <c r="B21" s="26" t="s">
        <v>31</v>
      </c>
      <c r="C21" s="27" t="n">
        <v>0</v>
      </c>
      <c r="D21" s="27" t="n">
        <v>0</v>
      </c>
      <c r="E21" s="27" t="n">
        <v>100000</v>
      </c>
      <c r="F21" s="27" t="n">
        <v>0</v>
      </c>
    </row>
    <row r="22" s="20" customFormat="true" ht="13.8" hidden="false" customHeight="false" outlineLevel="0" collapsed="false">
      <c r="A22" s="17" t="s">
        <v>32</v>
      </c>
      <c r="B22" s="18" t="s">
        <v>33</v>
      </c>
      <c r="C22" s="19" t="n">
        <v>0</v>
      </c>
      <c r="D22" s="19" t="n">
        <v>0</v>
      </c>
      <c r="E22" s="19" t="n">
        <v>13000</v>
      </c>
      <c r="F22" s="19" t="n">
        <v>0</v>
      </c>
    </row>
    <row r="23" s="24" customFormat="true" ht="13.8" hidden="false" customHeight="false" outlineLevel="0" collapsed="false">
      <c r="A23" s="21" t="s">
        <v>34</v>
      </c>
      <c r="B23" s="22" t="s">
        <v>35</v>
      </c>
      <c r="C23" s="23" t="n">
        <v>0</v>
      </c>
      <c r="D23" s="23" t="n">
        <v>0</v>
      </c>
      <c r="E23" s="23" t="n">
        <v>13000</v>
      </c>
      <c r="F23" s="23" t="n">
        <v>0</v>
      </c>
    </row>
    <row r="24" s="28" customFormat="true" ht="13.8" hidden="false" customHeight="false" outlineLevel="0" collapsed="false">
      <c r="A24" s="25" t="s">
        <v>36</v>
      </c>
      <c r="B24" s="26" t="s">
        <v>37</v>
      </c>
      <c r="C24" s="27" t="n">
        <v>0</v>
      </c>
      <c r="D24" s="27" t="n">
        <v>0</v>
      </c>
      <c r="E24" s="27" t="n">
        <v>13000</v>
      </c>
      <c r="F24" s="27" t="n">
        <v>0</v>
      </c>
    </row>
    <row r="25" s="20" customFormat="true" ht="13.8" hidden="false" customHeight="false" outlineLevel="0" collapsed="false">
      <c r="A25" s="17" t="s">
        <v>38</v>
      </c>
      <c r="B25" s="18" t="s">
        <v>39</v>
      </c>
      <c r="C25" s="19" t="n">
        <f aca="false">SUM(C26)</f>
        <v>296000</v>
      </c>
      <c r="D25" s="19" t="n">
        <f aca="false">SUM(D26)</f>
        <v>296000</v>
      </c>
      <c r="E25" s="19" t="n">
        <v>188000</v>
      </c>
      <c r="F25" s="19" t="n">
        <f aca="false">E25/D25</f>
        <v>0.635135135135135</v>
      </c>
    </row>
    <row r="26" s="24" customFormat="true" ht="13.8" hidden="false" customHeight="false" outlineLevel="0" collapsed="false">
      <c r="A26" s="21" t="s">
        <v>40</v>
      </c>
      <c r="B26" s="22" t="s">
        <v>41</v>
      </c>
      <c r="C26" s="23" t="n">
        <f aca="false">SUM(C27:C29)</f>
        <v>296000</v>
      </c>
      <c r="D26" s="23" t="n">
        <f aca="false">SUM(D27:D29)</f>
        <v>296000</v>
      </c>
      <c r="E26" s="23" t="n">
        <v>186000</v>
      </c>
      <c r="F26" s="23" t="n">
        <f aca="false">E26/D26</f>
        <v>0.628378378378378</v>
      </c>
    </row>
    <row r="27" s="28" customFormat="true" ht="13.8" hidden="false" customHeight="false" outlineLevel="0" collapsed="false">
      <c r="A27" s="25" t="s">
        <v>42</v>
      </c>
      <c r="B27" s="26" t="s">
        <v>43</v>
      </c>
      <c r="C27" s="27" t="n">
        <v>216000</v>
      </c>
      <c r="D27" s="27" t="n">
        <v>216000</v>
      </c>
      <c r="E27" s="27" t="n">
        <v>186000</v>
      </c>
      <c r="F27" s="27" t="n">
        <f aca="false">E27/D27</f>
        <v>0.861111111111111</v>
      </c>
    </row>
    <row r="28" s="28" customFormat="true" ht="13.8" hidden="false" customHeight="false" outlineLevel="0" collapsed="false">
      <c r="A28" s="25" t="s">
        <v>44</v>
      </c>
      <c r="B28" s="26" t="s">
        <v>45</v>
      </c>
      <c r="C28" s="27" t="n">
        <v>40000</v>
      </c>
      <c r="D28" s="27" t="n">
        <v>40000</v>
      </c>
      <c r="E28" s="27" t="n">
        <v>2000</v>
      </c>
      <c r="F28" s="27" t="n">
        <f aca="false">E28/D28</f>
        <v>0.05</v>
      </c>
    </row>
    <row r="29" s="28" customFormat="true" ht="13.8" hidden="false" customHeight="false" outlineLevel="0" collapsed="false">
      <c r="A29" s="25" t="s">
        <v>46</v>
      </c>
      <c r="B29" s="26" t="s">
        <v>47</v>
      </c>
      <c r="C29" s="27" t="n">
        <v>40000</v>
      </c>
      <c r="D29" s="27" t="n">
        <v>40000</v>
      </c>
      <c r="E29" s="27" t="n">
        <v>2000</v>
      </c>
      <c r="F29" s="27" t="n">
        <f aca="false">E29/D29</f>
        <v>0.05</v>
      </c>
    </row>
    <row r="30" s="20" customFormat="true" ht="13.8" hidden="false" customHeight="false" outlineLevel="0" collapsed="false">
      <c r="A30" s="29" t="s">
        <v>48</v>
      </c>
      <c r="B30" s="30" t="s">
        <v>49</v>
      </c>
      <c r="C30" s="19" t="n">
        <f aca="false">SUM(C31,C37,C42,C44)</f>
        <v>1862000</v>
      </c>
      <c r="D30" s="19" t="n">
        <f aca="false">SUM(D31,D37,D42,D44)</f>
        <v>3620000</v>
      </c>
      <c r="E30" s="19" t="n">
        <v>4837550</v>
      </c>
      <c r="F30" s="19" t="n">
        <f aca="false">E30/D30</f>
        <v>1.33633977900553</v>
      </c>
    </row>
    <row r="31" s="24" customFormat="true" ht="13.8" hidden="false" customHeight="false" outlineLevel="0" collapsed="false">
      <c r="A31" s="21" t="s">
        <v>50</v>
      </c>
      <c r="B31" s="22" t="s">
        <v>51</v>
      </c>
      <c r="C31" s="23" t="n">
        <f aca="false">SUM(C32:C34)</f>
        <v>1415000</v>
      </c>
      <c r="D31" s="23" t="n">
        <f aca="false">SUM(D32:D36)</f>
        <v>3120000</v>
      </c>
      <c r="E31" s="23" t="n">
        <v>785979.27</v>
      </c>
      <c r="F31" s="23" t="n">
        <f aca="false">E31/D31</f>
        <v>0.251916432692308</v>
      </c>
    </row>
    <row r="32" s="28" customFormat="true" ht="13.8" hidden="false" customHeight="false" outlineLevel="0" collapsed="false">
      <c r="A32" s="25" t="s">
        <v>52</v>
      </c>
      <c r="B32" s="26" t="s">
        <v>53</v>
      </c>
      <c r="C32" s="27" t="n">
        <v>1135000</v>
      </c>
      <c r="D32" s="27" t="n">
        <v>890706.75</v>
      </c>
      <c r="E32" s="27" t="n">
        <v>440450</v>
      </c>
      <c r="F32" s="27" t="n">
        <f aca="false">E32/D32</f>
        <v>0.494494961444943</v>
      </c>
    </row>
    <row r="33" s="28" customFormat="true" ht="13.8" hidden="false" customHeight="false" outlineLevel="0" collapsed="false">
      <c r="A33" s="25" t="s">
        <v>52</v>
      </c>
      <c r="B33" s="26" t="s">
        <v>54</v>
      </c>
      <c r="C33" s="27" t="n">
        <v>0</v>
      </c>
      <c r="D33" s="27" t="n">
        <v>1804293.25</v>
      </c>
      <c r="E33" s="27" t="n">
        <v>0</v>
      </c>
      <c r="F33" s="27" t="n">
        <f aca="false">E33/D33</f>
        <v>0</v>
      </c>
    </row>
    <row r="34" s="28" customFormat="true" ht="13.8" hidden="false" customHeight="false" outlineLevel="0" collapsed="false">
      <c r="A34" s="25" t="s">
        <v>52</v>
      </c>
      <c r="B34" s="26" t="s">
        <v>55</v>
      </c>
      <c r="C34" s="27" t="n">
        <v>280000</v>
      </c>
      <c r="D34" s="27" t="n">
        <v>280000</v>
      </c>
      <c r="E34" s="27" t="n">
        <v>0</v>
      </c>
      <c r="F34" s="27" t="n">
        <f aca="false">E34/D34</f>
        <v>0</v>
      </c>
    </row>
    <row r="35" s="28" customFormat="true" ht="13.8" hidden="false" customHeight="false" outlineLevel="0" collapsed="false">
      <c r="A35" s="25" t="s">
        <v>56</v>
      </c>
      <c r="B35" s="26" t="s">
        <v>57</v>
      </c>
      <c r="C35" s="27" t="n">
        <v>0</v>
      </c>
      <c r="D35" s="27" t="n">
        <v>0</v>
      </c>
      <c r="E35" s="27" t="n">
        <v>345529.27</v>
      </c>
      <c r="F35" s="27" t="n">
        <v>0</v>
      </c>
    </row>
    <row r="36" s="28" customFormat="true" ht="13.8" hidden="false" customHeight="false" outlineLevel="0" collapsed="false">
      <c r="A36" s="25" t="s">
        <v>58</v>
      </c>
      <c r="B36" s="26" t="s">
        <v>59</v>
      </c>
      <c r="C36" s="27" t="n">
        <v>145000</v>
      </c>
      <c r="D36" s="27" t="n">
        <v>145000</v>
      </c>
      <c r="E36" s="27" t="n">
        <v>0</v>
      </c>
      <c r="F36" s="27" t="n">
        <f aca="false">E36/D36</f>
        <v>0</v>
      </c>
    </row>
    <row r="37" s="24" customFormat="true" ht="13.8" hidden="false" customHeight="false" outlineLevel="0" collapsed="false">
      <c r="A37" s="21" t="s">
        <v>60</v>
      </c>
      <c r="B37" s="22" t="s">
        <v>61</v>
      </c>
      <c r="C37" s="23" t="n">
        <v>30000</v>
      </c>
      <c r="D37" s="23" t="n">
        <f aca="false">D38</f>
        <v>43000</v>
      </c>
      <c r="E37" s="23" t="n">
        <v>43000</v>
      </c>
      <c r="F37" s="23" t="n">
        <f aca="false">E37/D37</f>
        <v>1</v>
      </c>
    </row>
    <row r="38" s="28" customFormat="true" ht="13.8" hidden="false" customHeight="false" outlineLevel="0" collapsed="false">
      <c r="A38" s="25" t="s">
        <v>62</v>
      </c>
      <c r="B38" s="26" t="s">
        <v>63</v>
      </c>
      <c r="C38" s="27" t="n">
        <v>30000</v>
      </c>
      <c r="D38" s="27" t="n">
        <v>43000</v>
      </c>
      <c r="E38" s="27" t="n">
        <v>43000</v>
      </c>
      <c r="F38" s="27" t="n">
        <f aca="false">E38/D38</f>
        <v>1</v>
      </c>
    </row>
    <row r="39" s="24" customFormat="true" ht="13.8" hidden="false" customHeight="false" outlineLevel="0" collapsed="false">
      <c r="A39" s="21" t="s">
        <v>64</v>
      </c>
      <c r="B39" s="22" t="s">
        <v>65</v>
      </c>
      <c r="C39" s="23" t="n">
        <v>150000</v>
      </c>
      <c r="D39" s="23" t="n">
        <f aca="false">D40+D41</f>
        <v>59000</v>
      </c>
      <c r="E39" s="23" t="n">
        <v>105800</v>
      </c>
      <c r="F39" s="23" t="n">
        <f aca="false">E39/D39</f>
        <v>1.79322033898305</v>
      </c>
    </row>
    <row r="40" s="28" customFormat="true" ht="13.8" hidden="false" customHeight="false" outlineLevel="0" collapsed="false">
      <c r="A40" s="25" t="s">
        <v>66</v>
      </c>
      <c r="B40" s="26" t="s">
        <v>67</v>
      </c>
      <c r="C40" s="27" t="n">
        <v>54000</v>
      </c>
      <c r="D40" s="27" t="n">
        <v>44000</v>
      </c>
      <c r="E40" s="27" t="n">
        <v>47800</v>
      </c>
      <c r="F40" s="27" t="n">
        <f aca="false">E40/D40</f>
        <v>1.08636363636364</v>
      </c>
    </row>
    <row r="41" s="28" customFormat="true" ht="13.8" hidden="false" customHeight="false" outlineLevel="0" collapsed="false">
      <c r="A41" s="25" t="s">
        <v>68</v>
      </c>
      <c r="B41" s="26" t="s">
        <v>69</v>
      </c>
      <c r="C41" s="27" t="n">
        <v>96000</v>
      </c>
      <c r="D41" s="27" t="n">
        <v>15000</v>
      </c>
      <c r="E41" s="27" t="n">
        <v>58000</v>
      </c>
      <c r="F41" s="27" t="n">
        <f aca="false">E41/D41</f>
        <v>3.86666666666667</v>
      </c>
    </row>
    <row r="42" s="24" customFormat="true" ht="13.8" hidden="false" customHeight="false" outlineLevel="0" collapsed="false">
      <c r="A42" s="21" t="s">
        <v>70</v>
      </c>
      <c r="B42" s="22" t="s">
        <v>71</v>
      </c>
      <c r="C42" s="23" t="n">
        <f aca="false">C43</f>
        <v>22000</v>
      </c>
      <c r="D42" s="23" t="n">
        <f aca="false">D43</f>
        <v>22000</v>
      </c>
      <c r="E42" s="23" t="n">
        <v>0</v>
      </c>
      <c r="F42" s="23" t="n">
        <f aca="false">E42/D42</f>
        <v>0</v>
      </c>
    </row>
    <row r="43" s="28" customFormat="true" ht="13.8" hidden="false" customHeight="false" outlineLevel="0" collapsed="false">
      <c r="A43" s="25" t="s">
        <v>72</v>
      </c>
      <c r="B43" s="26" t="s">
        <v>73</v>
      </c>
      <c r="C43" s="27" t="n">
        <v>22000</v>
      </c>
      <c r="D43" s="27" t="n">
        <v>22000</v>
      </c>
      <c r="E43" s="27" t="n">
        <v>0</v>
      </c>
      <c r="F43" s="27" t="n">
        <f aca="false">E43/D43</f>
        <v>0</v>
      </c>
    </row>
    <row r="44" s="24" customFormat="true" ht="13.8" hidden="false" customHeight="false" outlineLevel="0" collapsed="false">
      <c r="A44" s="21" t="s">
        <v>74</v>
      </c>
      <c r="B44" s="22" t="s">
        <v>75</v>
      </c>
      <c r="C44" s="23" t="n">
        <f aca="false">SUM(C45)</f>
        <v>395000</v>
      </c>
      <c r="D44" s="23" t="n">
        <f aca="false">SUM(D45)</f>
        <v>435000</v>
      </c>
      <c r="E44" s="23" t="n">
        <v>1840000</v>
      </c>
      <c r="F44" s="23" t="n">
        <f aca="false">E44/D44</f>
        <v>4.22988505747126</v>
      </c>
    </row>
    <row r="45" s="28" customFormat="true" ht="13.8" hidden="false" customHeight="false" outlineLevel="0" collapsed="false">
      <c r="A45" s="25" t="s">
        <v>76</v>
      </c>
      <c r="B45" s="26" t="s">
        <v>77</v>
      </c>
      <c r="C45" s="27" t="n">
        <v>395000</v>
      </c>
      <c r="D45" s="27" t="n">
        <v>435000</v>
      </c>
      <c r="E45" s="27" t="n">
        <v>1840000</v>
      </c>
      <c r="F45" s="27" t="n">
        <f aca="false">E45/D45</f>
        <v>4.22988505747126</v>
      </c>
    </row>
    <row r="46" s="28" customFormat="true" ht="13.8" hidden="false" customHeight="false" outlineLevel="0" collapsed="false">
      <c r="A46" s="25" t="s">
        <v>78</v>
      </c>
      <c r="B46" s="26" t="s">
        <v>79</v>
      </c>
      <c r="C46" s="27" t="n">
        <v>0</v>
      </c>
      <c r="D46" s="27" t="n">
        <v>0</v>
      </c>
      <c r="E46" s="27" t="n">
        <v>75700</v>
      </c>
      <c r="F46" s="27" t="n">
        <v>0</v>
      </c>
    </row>
    <row r="47" s="28" customFormat="true" ht="13.8" hidden="false" customHeight="false" outlineLevel="0" collapsed="false">
      <c r="A47" s="25" t="s">
        <v>80</v>
      </c>
      <c r="B47" s="26" t="s">
        <v>81</v>
      </c>
      <c r="C47" s="27" t="n">
        <v>0</v>
      </c>
      <c r="D47" s="27" t="n">
        <v>0</v>
      </c>
      <c r="E47" s="27" t="n">
        <v>75700</v>
      </c>
      <c r="F47" s="27" t="n">
        <v>0</v>
      </c>
    </row>
    <row r="48" s="24" customFormat="true" ht="13.8" hidden="false" customHeight="false" outlineLevel="0" collapsed="false">
      <c r="A48" s="21" t="s">
        <v>82</v>
      </c>
      <c r="B48" s="22" t="s">
        <v>83</v>
      </c>
      <c r="C48" s="23" t="n">
        <v>0</v>
      </c>
      <c r="D48" s="23" t="n">
        <v>0</v>
      </c>
      <c r="E48" s="23" t="n">
        <v>1987070.73</v>
      </c>
      <c r="F48" s="23" t="n">
        <v>0</v>
      </c>
    </row>
    <row r="49" s="28" customFormat="true" ht="13.8" hidden="false" customHeight="false" outlineLevel="0" collapsed="false">
      <c r="A49" s="25" t="s">
        <v>84</v>
      </c>
      <c r="B49" s="26" t="s">
        <v>85</v>
      </c>
      <c r="C49" s="27" t="n">
        <v>0</v>
      </c>
      <c r="D49" s="27" t="n">
        <v>0</v>
      </c>
      <c r="E49" s="27" t="n">
        <v>1987070.73</v>
      </c>
      <c r="F49" s="27" t="n">
        <v>0</v>
      </c>
    </row>
    <row r="50" s="20" customFormat="true" ht="13.8" hidden="false" customHeight="false" outlineLevel="0" collapsed="false">
      <c r="A50" s="29" t="s">
        <v>86</v>
      </c>
      <c r="B50" s="30" t="s">
        <v>87</v>
      </c>
      <c r="C50" s="19" t="n">
        <f aca="false">C51</f>
        <v>105000</v>
      </c>
      <c r="D50" s="19" t="n">
        <f aca="false">D51</f>
        <v>140000</v>
      </c>
      <c r="E50" s="19" t="n">
        <v>141800</v>
      </c>
      <c r="F50" s="19" t="n">
        <f aca="false">E50/D50</f>
        <v>1.01285714285714</v>
      </c>
    </row>
    <row r="51" s="24" customFormat="true" ht="13.8" hidden="false" customHeight="false" outlineLevel="0" collapsed="false">
      <c r="A51" s="21" t="s">
        <v>88</v>
      </c>
      <c r="B51" s="22" t="s">
        <v>89</v>
      </c>
      <c r="C51" s="23" t="n">
        <f aca="false">C52</f>
        <v>105000</v>
      </c>
      <c r="D51" s="23" t="n">
        <f aca="false">D52</f>
        <v>140000</v>
      </c>
      <c r="E51" s="23" t="n">
        <v>91800</v>
      </c>
      <c r="F51" s="23" t="n">
        <f aca="false">E51/D51</f>
        <v>0.655714285714286</v>
      </c>
    </row>
    <row r="52" s="28" customFormat="true" ht="13.8" hidden="false" customHeight="false" outlineLevel="0" collapsed="false">
      <c r="A52" s="25" t="s">
        <v>90</v>
      </c>
      <c r="B52" s="26" t="s">
        <v>91</v>
      </c>
      <c r="C52" s="27" t="n">
        <v>105000</v>
      </c>
      <c r="D52" s="27" t="n">
        <v>140000</v>
      </c>
      <c r="E52" s="27" t="n">
        <v>91800</v>
      </c>
      <c r="F52" s="27" t="n">
        <f aca="false">E52/D52</f>
        <v>0.655714285714286</v>
      </c>
    </row>
    <row r="53" s="24" customFormat="true" ht="13.8" hidden="false" customHeight="false" outlineLevel="0" collapsed="false">
      <c r="A53" s="21" t="s">
        <v>92</v>
      </c>
      <c r="B53" s="22" t="s">
        <v>93</v>
      </c>
      <c r="C53" s="23" t="n">
        <v>0</v>
      </c>
      <c r="D53" s="23" t="n">
        <v>0</v>
      </c>
      <c r="E53" s="23" t="n">
        <v>50000</v>
      </c>
      <c r="F53" s="23" t="n">
        <v>0</v>
      </c>
    </row>
    <row r="54" s="28" customFormat="true" ht="13.8" hidden="false" customHeight="false" outlineLevel="0" collapsed="false">
      <c r="A54" s="25" t="s">
        <v>94</v>
      </c>
      <c r="B54" s="26" t="s">
        <v>95</v>
      </c>
      <c r="C54" s="27" t="n">
        <v>0</v>
      </c>
      <c r="D54" s="27" t="n">
        <v>0</v>
      </c>
      <c r="E54" s="27" t="n">
        <v>50000</v>
      </c>
      <c r="F54" s="27" t="n">
        <v>0</v>
      </c>
    </row>
    <row r="55" s="20" customFormat="true" ht="13.8" hidden="false" customHeight="false" outlineLevel="0" collapsed="false">
      <c r="A55" s="17" t="s">
        <v>96</v>
      </c>
      <c r="B55" s="18" t="s">
        <v>97</v>
      </c>
      <c r="C55" s="19" t="n">
        <f aca="false">SUM(C56,C58,C60,C62,C64,C66)</f>
        <v>9148500</v>
      </c>
      <c r="D55" s="19" t="n">
        <f aca="false">SUM(D56,D58,D60,D62,D64,D66)</f>
        <v>8163500</v>
      </c>
      <c r="E55" s="19" t="n">
        <v>6217700</v>
      </c>
      <c r="F55" s="19" t="n">
        <f aca="false">E55/D55</f>
        <v>0.761646352667361</v>
      </c>
    </row>
    <row r="56" s="24" customFormat="true" ht="13.8" hidden="false" customHeight="false" outlineLevel="0" collapsed="false">
      <c r="A56" s="21" t="s">
        <v>98</v>
      </c>
      <c r="B56" s="22" t="s">
        <v>99</v>
      </c>
      <c r="C56" s="23" t="n">
        <v>4000</v>
      </c>
      <c r="D56" s="23" t="n">
        <f aca="false">D57</f>
        <v>0</v>
      </c>
      <c r="E56" s="23" t="n">
        <v>0</v>
      </c>
      <c r="F56" s="23" t="n">
        <v>0</v>
      </c>
    </row>
    <row r="57" s="28" customFormat="true" ht="13.8" hidden="false" customHeight="false" outlineLevel="0" collapsed="false">
      <c r="A57" s="25" t="s">
        <v>100</v>
      </c>
      <c r="B57" s="26" t="s">
        <v>101</v>
      </c>
      <c r="C57" s="27" t="n">
        <v>4000</v>
      </c>
      <c r="D57" s="27" t="n">
        <v>0</v>
      </c>
      <c r="E57" s="27" t="n">
        <v>0</v>
      </c>
      <c r="F57" s="27" t="n">
        <v>0</v>
      </c>
    </row>
    <row r="58" s="24" customFormat="true" ht="13.8" hidden="false" customHeight="false" outlineLevel="0" collapsed="false">
      <c r="A58" s="21" t="s">
        <v>102</v>
      </c>
      <c r="B58" s="22" t="s">
        <v>103</v>
      </c>
      <c r="C58" s="23" t="n">
        <v>8798500</v>
      </c>
      <c r="D58" s="23" t="n">
        <f aca="false">D59</f>
        <v>7752500</v>
      </c>
      <c r="E58" s="23" t="n">
        <v>5787700</v>
      </c>
      <c r="F58" s="23" t="n">
        <f aca="false">E58/D58</f>
        <v>0.746559174459852</v>
      </c>
    </row>
    <row r="59" s="28" customFormat="true" ht="13.8" hidden="false" customHeight="false" outlineLevel="0" collapsed="false">
      <c r="A59" s="25" t="s">
        <v>104</v>
      </c>
      <c r="B59" s="26" t="s">
        <v>105</v>
      </c>
      <c r="C59" s="27" t="n">
        <v>7841500</v>
      </c>
      <c r="D59" s="27" t="n">
        <v>7752500</v>
      </c>
      <c r="E59" s="27" t="n">
        <v>5787700</v>
      </c>
      <c r="F59" s="27" t="n">
        <f aca="false">E59/D59</f>
        <v>0.746559174459852</v>
      </c>
    </row>
    <row r="60" s="24" customFormat="true" ht="13.8" hidden="false" customHeight="false" outlineLevel="0" collapsed="false">
      <c r="A60" s="21" t="s">
        <v>106</v>
      </c>
      <c r="B60" s="22" t="s">
        <v>107</v>
      </c>
      <c r="C60" s="23" t="n">
        <f aca="false">C61</f>
        <v>45000</v>
      </c>
      <c r="D60" s="23" t="n">
        <f aca="false">D61</f>
        <v>35000</v>
      </c>
      <c r="E60" s="23" t="n">
        <v>35000</v>
      </c>
      <c r="F60" s="23" t="n">
        <f aca="false">E60/D60</f>
        <v>1</v>
      </c>
    </row>
    <row r="61" s="28" customFormat="true" ht="13.8" hidden="false" customHeight="false" outlineLevel="0" collapsed="false">
      <c r="A61" s="25" t="s">
        <v>108</v>
      </c>
      <c r="B61" s="26" t="s">
        <v>109</v>
      </c>
      <c r="C61" s="27" t="n">
        <v>45000</v>
      </c>
      <c r="D61" s="27" t="n">
        <v>35000</v>
      </c>
      <c r="E61" s="27" t="n">
        <v>35000</v>
      </c>
      <c r="F61" s="27" t="n">
        <f aca="false">E61/D61</f>
        <v>1</v>
      </c>
    </row>
    <row r="62" s="24" customFormat="true" ht="13.8" hidden="false" customHeight="false" outlineLevel="0" collapsed="false">
      <c r="A62" s="21" t="s">
        <v>110</v>
      </c>
      <c r="B62" s="22" t="s">
        <v>111</v>
      </c>
      <c r="C62" s="23" t="n">
        <f aca="false">C63</f>
        <v>130000</v>
      </c>
      <c r="D62" s="23" t="n">
        <f aca="false">D63</f>
        <v>130000</v>
      </c>
      <c r="E62" s="23" t="n">
        <v>249000</v>
      </c>
      <c r="F62" s="23" t="n">
        <f aca="false">E62/D62</f>
        <v>1.91538461538462</v>
      </c>
    </row>
    <row r="63" s="28" customFormat="true" ht="13.8" hidden="false" customHeight="false" outlineLevel="0" collapsed="false">
      <c r="A63" s="25" t="s">
        <v>112</v>
      </c>
      <c r="B63" s="26" t="s">
        <v>113</v>
      </c>
      <c r="C63" s="27" t="n">
        <v>130000</v>
      </c>
      <c r="D63" s="27" t="n">
        <v>130000</v>
      </c>
      <c r="E63" s="27" t="n">
        <v>249000</v>
      </c>
      <c r="F63" s="27" t="n">
        <f aca="false">E63/D63</f>
        <v>1.91538461538462</v>
      </c>
    </row>
    <row r="64" s="24" customFormat="true" ht="13.8" hidden="false" customHeight="false" outlineLevel="0" collapsed="false">
      <c r="A64" s="21" t="s">
        <v>114</v>
      </c>
      <c r="B64" s="22" t="s">
        <v>115</v>
      </c>
      <c r="C64" s="23" t="n">
        <f aca="false">C65</f>
        <v>116000</v>
      </c>
      <c r="D64" s="23" t="n">
        <f aca="false">D65</f>
        <v>176000</v>
      </c>
      <c r="E64" s="23" t="n">
        <v>146000</v>
      </c>
      <c r="F64" s="23" t="n">
        <f aca="false">E64/D64</f>
        <v>0.829545454545455</v>
      </c>
    </row>
    <row r="65" s="28" customFormat="true" ht="13.8" hidden="false" customHeight="false" outlineLevel="0" collapsed="false">
      <c r="A65" s="25" t="s">
        <v>116</v>
      </c>
      <c r="B65" s="26" t="s">
        <v>117</v>
      </c>
      <c r="C65" s="27" t="n">
        <v>116000</v>
      </c>
      <c r="D65" s="27" t="n">
        <v>176000</v>
      </c>
      <c r="E65" s="27" t="n">
        <v>146000</v>
      </c>
      <c r="F65" s="27" t="n">
        <f aca="false">E65/D65</f>
        <v>0.829545454545455</v>
      </c>
    </row>
    <row r="66" s="20" customFormat="true" ht="13.8" hidden="false" customHeight="false" outlineLevel="0" collapsed="false">
      <c r="A66" s="17" t="s">
        <v>118</v>
      </c>
      <c r="B66" s="18" t="s">
        <v>119</v>
      </c>
      <c r="C66" s="19" t="n">
        <v>55000</v>
      </c>
      <c r="D66" s="19" t="n">
        <f aca="false">D67</f>
        <v>70000</v>
      </c>
      <c r="E66" s="19" t="n">
        <v>81000</v>
      </c>
      <c r="F66" s="19" t="n">
        <f aca="false">E66/D66</f>
        <v>1.15714285714286</v>
      </c>
    </row>
    <row r="67" s="24" customFormat="true" ht="13.8" hidden="false" customHeight="false" outlineLevel="0" collapsed="false">
      <c r="A67" s="21" t="s">
        <v>120</v>
      </c>
      <c r="B67" s="22" t="s">
        <v>121</v>
      </c>
      <c r="C67" s="23" t="n">
        <v>55000</v>
      </c>
      <c r="D67" s="23" t="n">
        <v>70000</v>
      </c>
      <c r="E67" s="23" t="n">
        <v>81000</v>
      </c>
      <c r="F67" s="23" t="n">
        <f aca="false">E67/D67</f>
        <v>1.15714285714286</v>
      </c>
    </row>
    <row r="68" s="28" customFormat="true" ht="13.8" hidden="false" customHeight="false" outlineLevel="0" collapsed="false">
      <c r="A68" s="25" t="s">
        <v>122</v>
      </c>
      <c r="B68" s="26" t="s">
        <v>123</v>
      </c>
      <c r="C68" s="27" t="n">
        <v>55000</v>
      </c>
      <c r="D68" s="27" t="n">
        <v>70000</v>
      </c>
      <c r="E68" s="27" t="n">
        <v>81000</v>
      </c>
      <c r="F68" s="27" t="n">
        <f aca="false">E68/D68</f>
        <v>1.15714285714286</v>
      </c>
    </row>
    <row r="69" s="20" customFormat="true" ht="13.8" hidden="false" customHeight="false" outlineLevel="0" collapsed="false">
      <c r="A69" s="17" t="s">
        <v>124</v>
      </c>
      <c r="B69" s="18" t="s">
        <v>125</v>
      </c>
      <c r="C69" s="19" t="n">
        <f aca="false">SUM(C70,C72,C74,C76)</f>
        <v>370000</v>
      </c>
      <c r="D69" s="19" t="n">
        <f aca="false">SUM(D70,D72,D74,D76)</f>
        <v>370000</v>
      </c>
      <c r="E69" s="19" t="n">
        <v>351000</v>
      </c>
      <c r="F69" s="19" t="n">
        <f aca="false">E69/D69</f>
        <v>0.948648648648649</v>
      </c>
    </row>
    <row r="70" s="24" customFormat="true" ht="13.8" hidden="false" customHeight="false" outlineLevel="0" collapsed="false">
      <c r="A70" s="21" t="s">
        <v>126</v>
      </c>
      <c r="B70" s="22" t="s">
        <v>127</v>
      </c>
      <c r="C70" s="23" t="n">
        <v>182000</v>
      </c>
      <c r="D70" s="23" t="n">
        <f aca="false">D71</f>
        <v>182000</v>
      </c>
      <c r="E70" s="23" t="n">
        <v>280000</v>
      </c>
      <c r="F70" s="23" t="n">
        <f aca="false">E70/D70</f>
        <v>1.53846153846154</v>
      </c>
    </row>
    <row r="71" s="28" customFormat="true" ht="13.8" hidden="false" customHeight="false" outlineLevel="0" collapsed="false">
      <c r="A71" s="25" t="s">
        <v>128</v>
      </c>
      <c r="B71" s="26" t="s">
        <v>129</v>
      </c>
      <c r="C71" s="27" t="n">
        <v>182000</v>
      </c>
      <c r="D71" s="27" t="n">
        <v>182000</v>
      </c>
      <c r="E71" s="27" t="n">
        <v>280000</v>
      </c>
      <c r="F71" s="27" t="n">
        <f aca="false">E71/D71</f>
        <v>1.53846153846154</v>
      </c>
    </row>
    <row r="72" s="24" customFormat="true" ht="13.8" hidden="false" customHeight="false" outlineLevel="0" collapsed="false">
      <c r="A72" s="21" t="s">
        <v>130</v>
      </c>
      <c r="B72" s="22" t="s">
        <v>131</v>
      </c>
      <c r="C72" s="23" t="n">
        <v>77000</v>
      </c>
      <c r="D72" s="23" t="n">
        <f aca="false">D73</f>
        <v>77000</v>
      </c>
      <c r="E72" s="23" t="n">
        <v>51000</v>
      </c>
      <c r="F72" s="23" t="n">
        <f aca="false">E72/D72</f>
        <v>0.662337662337662</v>
      </c>
    </row>
    <row r="73" s="28" customFormat="true" ht="13.8" hidden="false" customHeight="false" outlineLevel="0" collapsed="false">
      <c r="A73" s="25" t="s">
        <v>132</v>
      </c>
      <c r="B73" s="26" t="s">
        <v>133</v>
      </c>
      <c r="C73" s="27" t="n">
        <v>77000</v>
      </c>
      <c r="D73" s="27" t="n">
        <v>77000</v>
      </c>
      <c r="E73" s="27" t="n">
        <v>51000</v>
      </c>
      <c r="F73" s="27" t="n">
        <f aca="false">E73/D73</f>
        <v>0.662337662337662</v>
      </c>
    </row>
    <row r="74" s="24" customFormat="true" ht="13.8" hidden="false" customHeight="false" outlineLevel="0" collapsed="false">
      <c r="A74" s="21" t="s">
        <v>134</v>
      </c>
      <c r="B74" s="22" t="s">
        <v>135</v>
      </c>
      <c r="C74" s="23" t="n">
        <v>20000</v>
      </c>
      <c r="D74" s="23" t="n">
        <f aca="false">D75</f>
        <v>20000</v>
      </c>
      <c r="E74" s="23" t="n">
        <v>20000</v>
      </c>
      <c r="F74" s="23" t="n">
        <f aca="false">E74/D74</f>
        <v>1</v>
      </c>
    </row>
    <row r="75" s="28" customFormat="true" ht="13.8" hidden="false" customHeight="false" outlineLevel="0" collapsed="false">
      <c r="A75" s="25" t="s">
        <v>136</v>
      </c>
      <c r="B75" s="26" t="s">
        <v>137</v>
      </c>
      <c r="C75" s="27" t="n">
        <v>20000</v>
      </c>
      <c r="D75" s="27" t="n">
        <v>20000</v>
      </c>
      <c r="E75" s="27" t="n">
        <v>20000</v>
      </c>
      <c r="F75" s="27" t="n">
        <f aca="false">E75/D75</f>
        <v>1</v>
      </c>
    </row>
    <row r="76" s="24" customFormat="true" ht="13.8" hidden="false" customHeight="false" outlineLevel="0" collapsed="false">
      <c r="A76" s="21" t="s">
        <v>138</v>
      </c>
      <c r="B76" s="22" t="s">
        <v>139</v>
      </c>
      <c r="C76" s="23" t="n">
        <v>91000</v>
      </c>
      <c r="D76" s="23" t="n">
        <f aca="false">D77</f>
        <v>91000</v>
      </c>
      <c r="E76" s="23" t="n">
        <v>0</v>
      </c>
      <c r="F76" s="23" t="n">
        <f aca="false">E76/D76</f>
        <v>0</v>
      </c>
    </row>
    <row r="77" s="28" customFormat="true" ht="13.8" hidden="false" customHeight="false" outlineLevel="0" collapsed="false">
      <c r="A77" s="25" t="s">
        <v>140</v>
      </c>
      <c r="B77" s="26" t="s">
        <v>141</v>
      </c>
      <c r="C77" s="27" t="n">
        <v>91000</v>
      </c>
      <c r="D77" s="27" t="n">
        <v>91000</v>
      </c>
      <c r="E77" s="27" t="n">
        <v>0</v>
      </c>
      <c r="F77" s="27" t="n">
        <f aca="false">E77/D77</f>
        <v>0</v>
      </c>
    </row>
    <row r="78" s="20" customFormat="true" ht="13.8" hidden="false" customHeight="false" outlineLevel="0" collapsed="false">
      <c r="A78" s="17" t="s">
        <v>142</v>
      </c>
      <c r="B78" s="18" t="s">
        <v>143</v>
      </c>
      <c r="C78" s="19" t="n">
        <f aca="false">SUM(C79,C82)</f>
        <v>385000</v>
      </c>
      <c r="D78" s="19" t="n">
        <f aca="false">SUM(D79,D82)</f>
        <v>375000</v>
      </c>
      <c r="E78" s="19" t="n">
        <v>374000</v>
      </c>
      <c r="F78" s="19" t="n">
        <f aca="false">E78/D78</f>
        <v>0.997333333333333</v>
      </c>
    </row>
    <row r="79" s="24" customFormat="true" ht="13.8" hidden="false" customHeight="false" outlineLevel="0" collapsed="false">
      <c r="A79" s="21" t="s">
        <v>144</v>
      </c>
      <c r="B79" s="22" t="s">
        <v>145</v>
      </c>
      <c r="C79" s="23" t="n">
        <f aca="false">SUM(C80:C81)</f>
        <v>220000</v>
      </c>
      <c r="D79" s="23" t="n">
        <f aca="false">SUM(D80:D81)</f>
        <v>205000</v>
      </c>
      <c r="E79" s="23" t="n">
        <v>189000</v>
      </c>
      <c r="F79" s="23" t="n">
        <f aca="false">E79/D79</f>
        <v>0.921951219512195</v>
      </c>
    </row>
    <row r="80" s="28" customFormat="true" ht="13.8" hidden="false" customHeight="false" outlineLevel="0" collapsed="false">
      <c r="A80" s="25" t="s">
        <v>146</v>
      </c>
      <c r="B80" s="26" t="s">
        <v>147</v>
      </c>
      <c r="C80" s="27" t="n">
        <v>110000</v>
      </c>
      <c r="D80" s="27" t="n">
        <v>100000</v>
      </c>
      <c r="E80" s="27" t="n">
        <v>95000</v>
      </c>
      <c r="F80" s="27" t="n">
        <f aca="false">E80/D80</f>
        <v>0.95</v>
      </c>
    </row>
    <row r="81" s="28" customFormat="true" ht="13.8" hidden="false" customHeight="false" outlineLevel="0" collapsed="false">
      <c r="A81" s="31" t="s">
        <v>148</v>
      </c>
      <c r="B81" s="26" t="s">
        <v>149</v>
      </c>
      <c r="C81" s="27" t="n">
        <v>110000</v>
      </c>
      <c r="D81" s="27" t="n">
        <v>105000</v>
      </c>
      <c r="E81" s="27" t="n">
        <v>94000</v>
      </c>
      <c r="F81" s="27" t="n">
        <f aca="false">E81/D81</f>
        <v>0.895238095238095</v>
      </c>
    </row>
    <row r="82" s="24" customFormat="true" ht="13.8" hidden="false" customHeight="false" outlineLevel="0" collapsed="false">
      <c r="A82" s="21" t="s">
        <v>150</v>
      </c>
      <c r="B82" s="22" t="s">
        <v>151</v>
      </c>
      <c r="C82" s="23" t="n">
        <f aca="false">C83</f>
        <v>165000</v>
      </c>
      <c r="D82" s="23" t="n">
        <f aca="false">D83</f>
        <v>170000</v>
      </c>
      <c r="E82" s="23" t="n">
        <v>185000</v>
      </c>
      <c r="F82" s="23" t="n">
        <f aca="false">E82/D82</f>
        <v>1.08823529411765</v>
      </c>
    </row>
    <row r="83" s="28" customFormat="true" ht="13.8" hidden="false" customHeight="false" outlineLevel="0" collapsed="false">
      <c r="A83" s="25" t="s">
        <v>152</v>
      </c>
      <c r="B83" s="26" t="s">
        <v>153</v>
      </c>
      <c r="C83" s="27" t="n">
        <v>165000</v>
      </c>
      <c r="D83" s="27" t="n">
        <v>170000</v>
      </c>
      <c r="E83" s="27" t="n">
        <v>185000</v>
      </c>
      <c r="F83" s="27" t="n">
        <f aca="false">E83/D83</f>
        <v>1.08823529411765</v>
      </c>
    </row>
    <row r="84" s="20" customFormat="true" ht="13.8" hidden="false" customHeight="false" outlineLevel="0" collapsed="false">
      <c r="A84" s="17" t="s">
        <v>154</v>
      </c>
      <c r="B84" s="18" t="s">
        <v>155</v>
      </c>
      <c r="C84" s="19" t="n">
        <f aca="false">SUM(C85,C87)</f>
        <v>145000</v>
      </c>
      <c r="D84" s="19" t="n">
        <f aca="false">SUM(D85,D87)</f>
        <v>146000</v>
      </c>
      <c r="E84" s="19" t="n">
        <v>146000</v>
      </c>
      <c r="F84" s="19" t="n">
        <f aca="false">E84/D84</f>
        <v>1</v>
      </c>
    </row>
    <row r="85" s="24" customFormat="true" ht="13.8" hidden="false" customHeight="false" outlineLevel="0" collapsed="false">
      <c r="A85" s="21" t="s">
        <v>156</v>
      </c>
      <c r="B85" s="22" t="s">
        <v>157</v>
      </c>
      <c r="C85" s="23" t="n">
        <f aca="false">C86</f>
        <v>95000</v>
      </c>
      <c r="D85" s="23" t="n">
        <f aca="false">D86</f>
        <v>96000</v>
      </c>
      <c r="E85" s="23" t="n">
        <v>101000</v>
      </c>
      <c r="F85" s="23" t="n">
        <f aca="false">E85/D85</f>
        <v>1.05208333333333</v>
      </c>
    </row>
    <row r="86" s="28" customFormat="true" ht="13.8" hidden="false" customHeight="false" outlineLevel="0" collapsed="false">
      <c r="A86" s="25" t="s">
        <v>158</v>
      </c>
      <c r="B86" s="26" t="s">
        <v>159</v>
      </c>
      <c r="C86" s="27" t="n">
        <v>95000</v>
      </c>
      <c r="D86" s="27" t="n">
        <v>96000</v>
      </c>
      <c r="E86" s="27" t="n">
        <v>101000</v>
      </c>
      <c r="F86" s="27" t="n">
        <f aca="false">E86/D86</f>
        <v>1.05208333333333</v>
      </c>
    </row>
    <row r="87" s="24" customFormat="true" ht="13.8" hidden="false" customHeight="false" outlineLevel="0" collapsed="false">
      <c r="A87" s="21" t="s">
        <v>160</v>
      </c>
      <c r="B87" s="22" t="s">
        <v>161</v>
      </c>
      <c r="C87" s="23" t="n">
        <v>50000</v>
      </c>
      <c r="D87" s="23" t="n">
        <f aca="false">D88</f>
        <v>50000</v>
      </c>
      <c r="E87" s="23" t="n">
        <v>10000</v>
      </c>
      <c r="F87" s="23" t="n">
        <f aca="false">E87/D87</f>
        <v>0.2</v>
      </c>
    </row>
    <row r="88" s="28" customFormat="true" ht="13.8" hidden="false" customHeight="false" outlineLevel="0" collapsed="false">
      <c r="A88" s="31" t="n">
        <v>1040</v>
      </c>
      <c r="B88" s="26" t="s">
        <v>162</v>
      </c>
      <c r="C88" s="27" t="n">
        <v>50000</v>
      </c>
      <c r="D88" s="27" t="n">
        <v>50000</v>
      </c>
      <c r="E88" s="27" t="n">
        <v>10000</v>
      </c>
      <c r="F88" s="27" t="n">
        <f aca="false">E88/D88</f>
        <v>0.2</v>
      </c>
    </row>
    <row r="89" s="24" customFormat="true" ht="13.8" hidden="false" customHeight="false" outlineLevel="0" collapsed="false">
      <c r="A89" s="21" t="s">
        <v>163</v>
      </c>
      <c r="B89" s="22" t="s">
        <v>164</v>
      </c>
      <c r="C89" s="23" t="n">
        <v>0</v>
      </c>
      <c r="D89" s="23" t="n">
        <v>0</v>
      </c>
      <c r="E89" s="23" t="n">
        <v>35000</v>
      </c>
      <c r="F89" s="23" t="n">
        <v>0</v>
      </c>
    </row>
    <row r="90" s="28" customFormat="true" ht="13.8" hidden="false" customHeight="false" outlineLevel="0" collapsed="false">
      <c r="A90" s="25" t="s">
        <v>165</v>
      </c>
      <c r="B90" s="26" t="s">
        <v>166</v>
      </c>
      <c r="C90" s="27" t="n">
        <v>0</v>
      </c>
      <c r="D90" s="27" t="n">
        <v>0</v>
      </c>
      <c r="E90" s="27" t="n">
        <v>35000</v>
      </c>
      <c r="F90" s="27" t="n">
        <v>0</v>
      </c>
    </row>
    <row r="91" customFormat="false" ht="13.8" hidden="false" customHeight="false" outlineLevel="0" collapsed="false">
      <c r="D91" s="0" t="s">
        <v>167</v>
      </c>
    </row>
    <row r="92" customFormat="false" ht="13.8" hidden="false" customHeight="false" outlineLevel="0" collapsed="false">
      <c r="D92" s="0" t="s">
        <v>167</v>
      </c>
    </row>
    <row r="101" customFormat="false" ht="13.8" hidden="false" customHeight="false" outlineLevel="0" collapsed="false">
      <c r="E101" s="0"/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2020-01-23T07:51:34Z</dcterms:created>
  <dc:creator>ZDRAVKO</dc:creator>
  <dc:description/>
  <dc:language>hr-HR</dc:language>
  <cp:lastModifiedBy/>
  <cp:lastPrinted>2022-01-26T09:14:56Z</cp:lastPrinted>
  <dcterms:modified xsi:type="dcterms:W3CDTF">2022-01-27T09:10:36Z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