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1c Funkcijska klasifikacija" sheetId="1" r:id="rId1"/>
  </sheets>
  <definedNames>
    <definedName name="_xlnm.Database">'01c Funkcijska klasifikacija'!$A$6:$C$72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72" i="1"/>
  <c r="D71"/>
  <c r="E71" s="1"/>
  <c r="E70"/>
  <c r="D69"/>
  <c r="E69" s="1"/>
  <c r="C69"/>
  <c r="D68"/>
  <c r="E68" s="1"/>
  <c r="C68"/>
  <c r="E67"/>
  <c r="D66"/>
  <c r="E66" s="1"/>
  <c r="C66"/>
  <c r="E65"/>
  <c r="E64"/>
  <c r="D63"/>
  <c r="C63"/>
  <c r="C62" s="1"/>
  <c r="D62"/>
  <c r="E61"/>
  <c r="D60"/>
  <c r="E60" s="1"/>
  <c r="E59"/>
  <c r="E58"/>
  <c r="D58"/>
  <c r="E57"/>
  <c r="D56"/>
  <c r="E56" s="1"/>
  <c r="E55"/>
  <c r="E54"/>
  <c r="D54"/>
  <c r="C53"/>
  <c r="E52"/>
  <c r="E51"/>
  <c r="D51"/>
  <c r="E50"/>
  <c r="D49"/>
  <c r="E49" s="1"/>
  <c r="C49"/>
  <c r="E48"/>
  <c r="D47"/>
  <c r="E47" s="1"/>
  <c r="C47"/>
  <c r="E46"/>
  <c r="D45"/>
  <c r="E45" s="1"/>
  <c r="C45"/>
  <c r="E44"/>
  <c r="D43"/>
  <c r="E43" s="1"/>
  <c r="E42"/>
  <c r="E41"/>
  <c r="D41"/>
  <c r="C40"/>
  <c r="E39"/>
  <c r="D38"/>
  <c r="C38"/>
  <c r="C37" s="1"/>
  <c r="D37"/>
  <c r="E37" s="1"/>
  <c r="E36"/>
  <c r="D35"/>
  <c r="E35" s="1"/>
  <c r="C35"/>
  <c r="E34"/>
  <c r="D33"/>
  <c r="E33" s="1"/>
  <c r="C33"/>
  <c r="E32"/>
  <c r="E31"/>
  <c r="E30"/>
  <c r="D30"/>
  <c r="E29"/>
  <c r="D28"/>
  <c r="E28" s="1"/>
  <c r="E26"/>
  <c r="E24"/>
  <c r="D23"/>
  <c r="C23"/>
  <c r="C22" s="1"/>
  <c r="E21"/>
  <c r="E20"/>
  <c r="D19"/>
  <c r="E19" s="1"/>
  <c r="C19"/>
  <c r="C18"/>
  <c r="E17"/>
  <c r="E16"/>
  <c r="E15"/>
  <c r="E14"/>
  <c r="D13"/>
  <c r="E13" s="1"/>
  <c r="C13"/>
  <c r="C12"/>
  <c r="E23" l="1"/>
  <c r="C10"/>
  <c r="E10" s="1"/>
  <c r="E62"/>
  <c r="E38"/>
  <c r="E63"/>
  <c r="D12"/>
  <c r="E12" s="1"/>
  <c r="D18"/>
  <c r="E18" s="1"/>
  <c r="D22"/>
  <c r="E22" s="1"/>
  <c r="D40"/>
  <c r="E40" s="1"/>
  <c r="D53"/>
  <c r="E53" s="1"/>
</calcChain>
</file>

<file path=xl/sharedStrings.xml><?xml version="1.0" encoding="utf-8"?>
<sst xmlns="http://schemas.openxmlformats.org/spreadsheetml/2006/main" count="137" uniqueCount="130">
  <si>
    <t>OPĆINA MIHOVLJAN</t>
  </si>
  <si>
    <t xml:space="preserve">I.IZMJENA I DOPUNA PRORAČUNA ZA 2021. - FUNKCIJSKA KLASIFIKACIJA </t>
  </si>
  <si>
    <t>RAČUN</t>
  </si>
  <si>
    <t>OPIS RAČUNA</t>
  </si>
  <si>
    <t>PLAN</t>
  </si>
  <si>
    <t xml:space="preserve">I.IZMJENA </t>
  </si>
  <si>
    <t xml:space="preserve">INDEKS </t>
  </si>
  <si>
    <t>2021</t>
  </si>
  <si>
    <t xml:space="preserve">2021. </t>
  </si>
  <si>
    <t>4/3</t>
  </si>
  <si>
    <t>1</t>
  </si>
  <si>
    <t>3</t>
  </si>
  <si>
    <t>U K U P N O</t>
  </si>
  <si>
    <t>01</t>
  </si>
  <si>
    <t>OPĆE JAVNE USLUGE</t>
  </si>
  <si>
    <t>011</t>
  </si>
  <si>
    <t xml:space="preserve">IZVRŠNA I ZAKONODAVNA TIJELA, FINANCIJSKI POSLOVI </t>
  </si>
  <si>
    <t>0111</t>
  </si>
  <si>
    <t>Izvršna i zakonodavna tijela</t>
  </si>
  <si>
    <t>0112</t>
  </si>
  <si>
    <t xml:space="preserve">Izdaci vezani za službenike </t>
  </si>
  <si>
    <t xml:space="preserve">Ostali financijski poslovi </t>
  </si>
  <si>
    <t>03</t>
  </si>
  <si>
    <t>JAVNI RED I SIGURNOST</t>
  </si>
  <si>
    <t>032</t>
  </si>
  <si>
    <t>USLUGE PROTUPOŽARNE ZAŠTITE</t>
  </si>
  <si>
    <t>0320</t>
  </si>
  <si>
    <t>Usluge protupožarne zaštite</t>
  </si>
  <si>
    <t>0360</t>
  </si>
  <si>
    <t>Usluge za javni red i sigurnost</t>
  </si>
  <si>
    <t>04</t>
  </si>
  <si>
    <t>EKONOMSKI POSLOVI</t>
  </si>
  <si>
    <t>041</t>
  </si>
  <si>
    <t>OPĆI EKONOMSKI,TRGOVAČKI I POSLOVI VEZANI UZ RAD</t>
  </si>
  <si>
    <t>0411</t>
  </si>
  <si>
    <t>Opći ekonomski poslovi</t>
  </si>
  <si>
    <t>Opći ekonomski poslovi - kredit</t>
  </si>
  <si>
    <t>Opći ekonomski poslovi - vrtić</t>
  </si>
  <si>
    <t>0413</t>
  </si>
  <si>
    <t xml:space="preserve">Financijski izdaci </t>
  </si>
  <si>
    <t>042</t>
  </si>
  <si>
    <t>POLJOPRIVREDA,ŠUMARSTVO,RIBARSTVO I LOV</t>
  </si>
  <si>
    <t>0421</t>
  </si>
  <si>
    <t>Poljoprivreda</t>
  </si>
  <si>
    <t>043</t>
  </si>
  <si>
    <t>GORIVO I ENERGIJA</t>
  </si>
  <si>
    <t>0432</t>
  </si>
  <si>
    <t>Prirodni plin</t>
  </si>
  <si>
    <t>0435</t>
  </si>
  <si>
    <t xml:space="preserve">Električna energija </t>
  </si>
  <si>
    <t>044</t>
  </si>
  <si>
    <t>PROIZVODNJA I GRAĐEVINARSTVO</t>
  </si>
  <si>
    <t>0442</t>
  </si>
  <si>
    <t>Proizvodnja</t>
  </si>
  <si>
    <t>045</t>
  </si>
  <si>
    <t>PROMET</t>
  </si>
  <si>
    <t>0451</t>
  </si>
  <si>
    <t>Cestovni promet</t>
  </si>
  <si>
    <t>05</t>
  </si>
  <si>
    <t>ZAŠTITA OKOLIŠA</t>
  </si>
  <si>
    <t>051</t>
  </si>
  <si>
    <t>GOSPODARENJE OTPADOM</t>
  </si>
  <si>
    <t>0510</t>
  </si>
  <si>
    <t>Gospodarenje otpadom</t>
  </si>
  <si>
    <t>06</t>
  </si>
  <si>
    <t>USLUGE UNAPREĐENJA  ZAJEDNICE</t>
  </si>
  <si>
    <t>061</t>
  </si>
  <si>
    <t>RAZVOJ STANOVANJA</t>
  </si>
  <si>
    <t>0610</t>
  </si>
  <si>
    <t>Razvoj stanovanja</t>
  </si>
  <si>
    <t>062</t>
  </si>
  <si>
    <t>RAZVOJ ZAJEDNICE</t>
  </si>
  <si>
    <t>0620</t>
  </si>
  <si>
    <t>Razvoj zajednice</t>
  </si>
  <si>
    <t>063</t>
  </si>
  <si>
    <t>OPSKRBA VODOM</t>
  </si>
  <si>
    <t>0630</t>
  </si>
  <si>
    <t>Opskrba vodom</t>
  </si>
  <si>
    <t>064</t>
  </si>
  <si>
    <t>ULIČNA RASVJETA</t>
  </si>
  <si>
    <t>0640</t>
  </si>
  <si>
    <t>Ulična rasvjeta</t>
  </si>
  <si>
    <t>066</t>
  </si>
  <si>
    <t>RASHODI VEZANI ZA STANOVANJE I KOM.POGODNOSTI KOJI NISU D.S.</t>
  </si>
  <si>
    <t>0660</t>
  </si>
  <si>
    <t xml:space="preserve">Ostale komunalne djelatnosti </t>
  </si>
  <si>
    <t>07</t>
  </si>
  <si>
    <t xml:space="preserve">ZAŠTITA I UNAPREĐENJE ZDRAVLJA </t>
  </si>
  <si>
    <t xml:space="preserve">Rashodi vezani uz zdravlje </t>
  </si>
  <si>
    <t>08</t>
  </si>
  <si>
    <t>REKREACIJA,KULTURA I RELIGIJA</t>
  </si>
  <si>
    <t>081</t>
  </si>
  <si>
    <t>SLUŽBE REKREACIJE I SPORTA</t>
  </si>
  <si>
    <t>0810</t>
  </si>
  <si>
    <t>Službe rekreacije i sporta</t>
  </si>
  <si>
    <t>082</t>
  </si>
  <si>
    <t>SLUŽBE KULTURE</t>
  </si>
  <si>
    <t>0820</t>
  </si>
  <si>
    <t>Službe kulture</t>
  </si>
  <si>
    <t>084</t>
  </si>
  <si>
    <t>RELIGIJSKE I DRUGE SLUŽBE ZAJEDNICE</t>
  </si>
  <si>
    <t>0840</t>
  </si>
  <si>
    <t>Religijske  i druge službe zajednice</t>
  </si>
  <si>
    <t>086</t>
  </si>
  <si>
    <t>RASHODI ZA REKREACIJU,KULTURU I RELIGIJU KOJI NISU DRUGDJE S</t>
  </si>
  <si>
    <t>0860</t>
  </si>
  <si>
    <t>Rashodi za rekreaciju,kulturu i religiju koji nisu d.svrstan</t>
  </si>
  <si>
    <t>09</t>
  </si>
  <si>
    <t>OBRAZOVANJE</t>
  </si>
  <si>
    <t>091</t>
  </si>
  <si>
    <t>PREDŠKOLSKO I OSNOVNO OBRAZOVANJE</t>
  </si>
  <si>
    <t>0911</t>
  </si>
  <si>
    <t>Predškolsko obrazovanje</t>
  </si>
  <si>
    <t>0912</t>
  </si>
  <si>
    <t>Osnovnoškolsko obrazovanje</t>
  </si>
  <si>
    <t>092</t>
  </si>
  <si>
    <t>Srednjoškolsko obrazovanje</t>
  </si>
  <si>
    <t>0922</t>
  </si>
  <si>
    <t xml:space="preserve">Srednjoškolsko i više obrazovanje </t>
  </si>
  <si>
    <t>10</t>
  </si>
  <si>
    <t>SOCIJALNA ZAŠTITA</t>
  </si>
  <si>
    <t>107</t>
  </si>
  <si>
    <t>SOCIJALNA POMOĆ STAVNOVNIŠTVU KOJE NIJE OBUHV.RED.SOC.PROGRAM</t>
  </si>
  <si>
    <t>1070</t>
  </si>
  <si>
    <t>Socijalna pomoć stanov.koje nije obuhv.redov.socijal.program</t>
  </si>
  <si>
    <t>104</t>
  </si>
  <si>
    <t>AKTIVNOSTI SOCIJALNE ZAŠTITE KOJI NISU DRUGDJE SVRSTANI</t>
  </si>
  <si>
    <t>Obitelj i djeca</t>
  </si>
  <si>
    <t xml:space="preserve"> </t>
  </si>
  <si>
    <t xml:space="preserve">Zaposlenici -vrtić 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</si>
</sst>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C9211E"/>
      <name val="Calibri"/>
      <family val="2"/>
      <charset val="238"/>
    </font>
    <font>
      <sz val="11"/>
      <color rgb="FF41A1EA"/>
      <name val="Calibri"/>
      <family val="2"/>
      <charset val="238"/>
    </font>
    <font>
      <sz val="10"/>
      <color rgb="FFC9211E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1" fontId="0" fillId="0" borderId="0" xfId="0" applyNumberFormat="1"/>
    <xf numFmtId="2" fontId="0" fillId="0" borderId="0" xfId="0" applyNumberFormat="1" applyFont="1"/>
    <xf numFmtId="1" fontId="1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Font="1"/>
    <xf numFmtId="0" fontId="0" fillId="0" borderId="0" xfId="0" applyFont="1"/>
    <xf numFmtId="4" fontId="0" fillId="0" borderId="0" xfId="0" applyNumberFormat="1"/>
    <xf numFmtId="49" fontId="3" fillId="0" borderId="0" xfId="0" applyNumberFormat="1" applyFont="1"/>
    <xf numFmtId="1" fontId="3" fillId="0" borderId="0" xfId="0" applyNumberFormat="1" applyFont="1"/>
    <xf numFmtId="4" fontId="3" fillId="0" borderId="0" xfId="0" applyNumberFormat="1" applyFont="1"/>
    <xf numFmtId="0" fontId="3" fillId="0" borderId="0" xfId="0" applyFont="1"/>
    <xf numFmtId="49" fontId="4" fillId="0" borderId="0" xfId="0" applyNumberFormat="1" applyFont="1"/>
    <xf numFmtId="1" fontId="4" fillId="0" borderId="0" xfId="0" applyNumberFormat="1" applyFont="1"/>
    <xf numFmtId="4" fontId="4" fillId="0" borderId="0" xfId="0" applyNumberFormat="1" applyFont="1"/>
    <xf numFmtId="0" fontId="4" fillId="0" borderId="0" xfId="0" applyFont="1"/>
    <xf numFmtId="49" fontId="0" fillId="0" borderId="0" xfId="0" applyNumberFormat="1" applyFont="1"/>
    <xf numFmtId="1" fontId="0" fillId="0" borderId="0" xfId="0" applyNumberFormat="1" applyFont="1"/>
    <xf numFmtId="49" fontId="5" fillId="0" borderId="0" xfId="0" applyNumberFormat="1" applyFont="1"/>
    <xf numFmtId="1" fontId="5" fillId="0" borderId="0" xfId="0" applyNumberFormat="1" applyFont="1"/>
    <xf numFmtId="49" fontId="0" fillId="0" borderId="0" xfId="0" applyNumberFormat="1" applyFont="1" applyAlignment="1">
      <alignment horizontal="left"/>
    </xf>
  </cellXfs>
  <cellStyles count="1">
    <cellStyle name="Obično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1A1EA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topLeftCell="A5" workbookViewId="0">
      <selection activeCell="B26" sqref="B26"/>
    </sheetView>
  </sheetViews>
  <sheetFormatPr defaultColWidth="8.5703125" defaultRowHeight="15"/>
  <cols>
    <col min="1" max="1" width="12.7109375" style="1" customWidth="1"/>
    <col min="2" max="2" width="61.42578125" style="2" customWidth="1"/>
    <col min="3" max="3" width="12.7109375" style="3" customWidth="1"/>
    <col min="4" max="4" width="12.7109375" customWidth="1"/>
    <col min="5" max="5" width="8.140625" customWidth="1"/>
    <col min="6" max="6" width="18.7109375" customWidth="1"/>
  </cols>
  <sheetData>
    <row r="1" spans="1:6">
      <c r="B1" s="4" t="s">
        <v>0</v>
      </c>
    </row>
    <row r="3" spans="1:6">
      <c r="B3" s="4" t="s">
        <v>1</v>
      </c>
    </row>
    <row r="6" spans="1:6">
      <c r="A6" s="5" t="s">
        <v>2</v>
      </c>
      <c r="B6" s="4" t="s">
        <v>3</v>
      </c>
      <c r="C6" s="6" t="s">
        <v>4</v>
      </c>
      <c r="D6" s="7" t="s">
        <v>5</v>
      </c>
      <c r="E6" s="8" t="s">
        <v>6</v>
      </c>
    </row>
    <row r="7" spans="1:6">
      <c r="A7" s="5"/>
      <c r="B7" s="4"/>
      <c r="C7" s="6" t="s">
        <v>7</v>
      </c>
      <c r="D7" s="7" t="s">
        <v>8</v>
      </c>
      <c r="E7" s="9" t="s">
        <v>9</v>
      </c>
    </row>
    <row r="8" spans="1:6">
      <c r="A8" s="5" t="s">
        <v>10</v>
      </c>
      <c r="B8" s="10">
        <v>2</v>
      </c>
      <c r="C8" s="6" t="s">
        <v>11</v>
      </c>
      <c r="D8" s="7">
        <v>4</v>
      </c>
    </row>
    <row r="9" spans="1:6">
      <c r="D9" s="11"/>
    </row>
    <row r="10" spans="1:6">
      <c r="B10" s="4" t="s">
        <v>12</v>
      </c>
      <c r="C10" s="11">
        <f>SUM(C12,C18,C22,C37,C40,C53,C62,C68)</f>
        <v>13195000</v>
      </c>
      <c r="D10" s="11">
        <v>13990000</v>
      </c>
      <c r="E10" s="11">
        <f>D10/C10</f>
        <v>1.0602500947328533</v>
      </c>
      <c r="F10" s="11"/>
    </row>
    <row r="11" spans="1:6">
      <c r="C11" s="12"/>
      <c r="D11" s="13"/>
      <c r="E11" s="14"/>
    </row>
    <row r="12" spans="1:6" s="18" customFormat="1">
      <c r="A12" s="15" t="s">
        <v>13</v>
      </c>
      <c r="B12" s="16" t="s">
        <v>14</v>
      </c>
      <c r="C12" s="17">
        <f>C13</f>
        <v>923500</v>
      </c>
      <c r="D12" s="17">
        <f>D13</f>
        <v>919500</v>
      </c>
      <c r="E12" s="17">
        <f t="shared" ref="E12:E24" si="0">D12/C12</f>
        <v>0.99566865186789388</v>
      </c>
    </row>
    <row r="13" spans="1:6" s="22" customFormat="1">
      <c r="A13" s="19" t="s">
        <v>15</v>
      </c>
      <c r="B13" s="20" t="s">
        <v>16</v>
      </c>
      <c r="C13" s="21">
        <f>SUM(C14:C17)</f>
        <v>923500</v>
      </c>
      <c r="D13" s="21">
        <f>SUM(D14:D17)</f>
        <v>919500</v>
      </c>
      <c r="E13" s="21">
        <f t="shared" si="0"/>
        <v>0.99566865186789388</v>
      </c>
    </row>
    <row r="14" spans="1:6">
      <c r="A14" s="23" t="s">
        <v>17</v>
      </c>
      <c r="B14" s="24" t="s">
        <v>18</v>
      </c>
      <c r="C14" s="12">
        <v>72000</v>
      </c>
      <c r="D14" s="14">
        <v>72000</v>
      </c>
      <c r="E14" s="14">
        <f t="shared" si="0"/>
        <v>1</v>
      </c>
    </row>
    <row r="15" spans="1:6">
      <c r="A15" s="1" t="s">
        <v>19</v>
      </c>
      <c r="B15" s="2" t="s">
        <v>20</v>
      </c>
      <c r="C15" s="12">
        <v>658000</v>
      </c>
      <c r="D15" s="14">
        <v>658000</v>
      </c>
      <c r="E15" s="14">
        <f t="shared" si="0"/>
        <v>1</v>
      </c>
    </row>
    <row r="16" spans="1:6">
      <c r="A16" s="1" t="s">
        <v>17</v>
      </c>
      <c r="B16" s="2" t="s">
        <v>129</v>
      </c>
      <c r="C16" s="12">
        <v>145000</v>
      </c>
      <c r="D16" s="14">
        <v>145000</v>
      </c>
      <c r="E16" s="14">
        <f t="shared" si="0"/>
        <v>1</v>
      </c>
    </row>
    <row r="17" spans="1:5">
      <c r="A17" s="1" t="s">
        <v>19</v>
      </c>
      <c r="B17" s="2" t="s">
        <v>21</v>
      </c>
      <c r="C17" s="12">
        <v>48500</v>
      </c>
      <c r="D17" s="14">
        <v>44500</v>
      </c>
      <c r="E17" s="14">
        <f t="shared" si="0"/>
        <v>0.91752577319587625</v>
      </c>
    </row>
    <row r="18" spans="1:5" s="18" customFormat="1">
      <c r="A18" s="15" t="s">
        <v>22</v>
      </c>
      <c r="B18" s="16" t="s">
        <v>23</v>
      </c>
      <c r="C18" s="17">
        <f>SUM(C19)</f>
        <v>256000</v>
      </c>
      <c r="D18" s="17">
        <f>SUM(D19)</f>
        <v>256000</v>
      </c>
      <c r="E18" s="17">
        <f t="shared" si="0"/>
        <v>1</v>
      </c>
    </row>
    <row r="19" spans="1:5" s="22" customFormat="1">
      <c r="A19" s="19" t="s">
        <v>24</v>
      </c>
      <c r="B19" s="20" t="s">
        <v>25</v>
      </c>
      <c r="C19" s="21">
        <f>SUM(C20:C21)</f>
        <v>256000</v>
      </c>
      <c r="D19" s="21">
        <f>SUM(D20:D21)</f>
        <v>256000</v>
      </c>
      <c r="E19" s="21">
        <f t="shared" si="0"/>
        <v>1</v>
      </c>
    </row>
    <row r="20" spans="1:5">
      <c r="A20" s="23" t="s">
        <v>26</v>
      </c>
      <c r="B20" s="24" t="s">
        <v>27</v>
      </c>
      <c r="C20" s="12">
        <v>216000</v>
      </c>
      <c r="D20" s="14">
        <v>216000</v>
      </c>
      <c r="E20" s="14">
        <f t="shared" si="0"/>
        <v>1</v>
      </c>
    </row>
    <row r="21" spans="1:5">
      <c r="A21" s="1" t="s">
        <v>28</v>
      </c>
      <c r="B21" s="2" t="s">
        <v>29</v>
      </c>
      <c r="C21" s="12">
        <v>40000</v>
      </c>
      <c r="D21" s="14">
        <v>40000</v>
      </c>
      <c r="E21" s="14">
        <f t="shared" si="0"/>
        <v>1</v>
      </c>
    </row>
    <row r="22" spans="1:5" s="18" customFormat="1">
      <c r="A22" s="25" t="s">
        <v>30</v>
      </c>
      <c r="B22" s="26" t="s">
        <v>31</v>
      </c>
      <c r="C22" s="17">
        <f>SUM(C23,C28,C33,C35)</f>
        <v>1862000</v>
      </c>
      <c r="D22" s="17">
        <f>SUM(D23,D28,D33,D35)</f>
        <v>3620000</v>
      </c>
      <c r="E22" s="17">
        <f t="shared" si="0"/>
        <v>1.9441460794844254</v>
      </c>
    </row>
    <row r="23" spans="1:5" s="22" customFormat="1">
      <c r="A23" s="19" t="s">
        <v>32</v>
      </c>
      <c r="B23" s="20" t="s">
        <v>33</v>
      </c>
      <c r="C23" s="21">
        <f>SUM(C24:C26)</f>
        <v>1415000</v>
      </c>
      <c r="D23" s="21">
        <f>SUM(D24:D27)</f>
        <v>3120000</v>
      </c>
      <c r="E23" s="21">
        <f t="shared" si="0"/>
        <v>2.2049469964664312</v>
      </c>
    </row>
    <row r="24" spans="1:5">
      <c r="A24" s="1" t="s">
        <v>34</v>
      </c>
      <c r="B24" s="2" t="s">
        <v>35</v>
      </c>
      <c r="C24" s="12">
        <v>1135000</v>
      </c>
      <c r="D24" s="14">
        <v>890706.75</v>
      </c>
      <c r="E24" s="14">
        <f t="shared" si="0"/>
        <v>0.78476365638766521</v>
      </c>
    </row>
    <row r="25" spans="1:5">
      <c r="A25" s="1" t="s">
        <v>34</v>
      </c>
      <c r="B25" s="2" t="s">
        <v>36</v>
      </c>
      <c r="C25" s="12">
        <v>0</v>
      </c>
      <c r="D25" s="14">
        <v>1804293.25</v>
      </c>
      <c r="E25" s="14">
        <v>0</v>
      </c>
    </row>
    <row r="26" spans="1:5">
      <c r="A26" s="1" t="s">
        <v>34</v>
      </c>
      <c r="B26" s="2" t="s">
        <v>37</v>
      </c>
      <c r="C26" s="12">
        <v>280000</v>
      </c>
      <c r="D26" s="14">
        <v>280000</v>
      </c>
      <c r="E26" s="14">
        <f>D26/C26</f>
        <v>1</v>
      </c>
    </row>
    <row r="27" spans="1:5">
      <c r="A27" s="1" t="s">
        <v>38</v>
      </c>
      <c r="B27" s="2" t="s">
        <v>39</v>
      </c>
      <c r="C27" s="12">
        <v>145000</v>
      </c>
      <c r="D27" s="14">
        <v>145000</v>
      </c>
      <c r="E27" s="14">
        <v>0</v>
      </c>
    </row>
    <row r="28" spans="1:5" s="22" customFormat="1">
      <c r="A28" s="19" t="s">
        <v>40</v>
      </c>
      <c r="B28" s="20" t="s">
        <v>41</v>
      </c>
      <c r="C28" s="21">
        <v>30000</v>
      </c>
      <c r="D28" s="21">
        <f>D29</f>
        <v>43000</v>
      </c>
      <c r="E28" s="21">
        <f t="shared" ref="E28:E72" si="1">D28/C28</f>
        <v>1.4333333333333333</v>
      </c>
    </row>
    <row r="29" spans="1:5">
      <c r="A29" s="23" t="s">
        <v>42</v>
      </c>
      <c r="B29" s="24" t="s">
        <v>43</v>
      </c>
      <c r="C29" s="12">
        <v>30000</v>
      </c>
      <c r="D29" s="14">
        <v>43000</v>
      </c>
      <c r="E29" s="14">
        <f t="shared" si="1"/>
        <v>1.4333333333333333</v>
      </c>
    </row>
    <row r="30" spans="1:5" s="22" customFormat="1">
      <c r="A30" s="19" t="s">
        <v>44</v>
      </c>
      <c r="B30" s="20" t="s">
        <v>45</v>
      </c>
      <c r="C30" s="21">
        <v>150000</v>
      </c>
      <c r="D30" s="21">
        <f>D31+D32</f>
        <v>59000</v>
      </c>
      <c r="E30" s="21">
        <f t="shared" si="1"/>
        <v>0.39333333333333331</v>
      </c>
    </row>
    <row r="31" spans="1:5">
      <c r="A31" s="1" t="s">
        <v>46</v>
      </c>
      <c r="B31" s="2" t="s">
        <v>47</v>
      </c>
      <c r="C31" s="12">
        <v>54000</v>
      </c>
      <c r="D31" s="14">
        <v>44000</v>
      </c>
      <c r="E31" s="14">
        <f t="shared" si="1"/>
        <v>0.81481481481481477</v>
      </c>
    </row>
    <row r="32" spans="1:5">
      <c r="A32" s="1" t="s">
        <v>48</v>
      </c>
      <c r="B32" s="2" t="s">
        <v>49</v>
      </c>
      <c r="C32" s="12">
        <v>96000</v>
      </c>
      <c r="D32" s="14">
        <v>15000</v>
      </c>
      <c r="E32" s="14">
        <f t="shared" si="1"/>
        <v>0.15625</v>
      </c>
    </row>
    <row r="33" spans="1:5" s="22" customFormat="1">
      <c r="A33" s="19" t="s">
        <v>50</v>
      </c>
      <c r="B33" s="20" t="s">
        <v>51</v>
      </c>
      <c r="C33" s="21">
        <f>C34</f>
        <v>22000</v>
      </c>
      <c r="D33" s="21">
        <f>D34</f>
        <v>22000</v>
      </c>
      <c r="E33" s="21">
        <f t="shared" si="1"/>
        <v>1</v>
      </c>
    </row>
    <row r="34" spans="1:5">
      <c r="A34" s="1" t="s">
        <v>52</v>
      </c>
      <c r="B34" s="2" t="s">
        <v>53</v>
      </c>
      <c r="C34" s="12">
        <v>22000</v>
      </c>
      <c r="D34" s="14">
        <v>22000</v>
      </c>
      <c r="E34" s="14">
        <f t="shared" si="1"/>
        <v>1</v>
      </c>
    </row>
    <row r="35" spans="1:5" s="22" customFormat="1">
      <c r="A35" s="19" t="s">
        <v>54</v>
      </c>
      <c r="B35" s="20" t="s">
        <v>55</v>
      </c>
      <c r="C35" s="21">
        <f>SUM(C36)</f>
        <v>395000</v>
      </c>
      <c r="D35" s="21">
        <f>SUM(D36)</f>
        <v>435000</v>
      </c>
      <c r="E35" s="21">
        <f t="shared" si="1"/>
        <v>1.1012658227848102</v>
      </c>
    </row>
    <row r="36" spans="1:5">
      <c r="A36" s="1" t="s">
        <v>56</v>
      </c>
      <c r="B36" s="2" t="s">
        <v>57</v>
      </c>
      <c r="C36" s="12">
        <v>395000</v>
      </c>
      <c r="D36" s="14">
        <v>435000</v>
      </c>
      <c r="E36" s="14">
        <f t="shared" si="1"/>
        <v>1.1012658227848102</v>
      </c>
    </row>
    <row r="37" spans="1:5" s="18" customFormat="1">
      <c r="A37" s="25" t="s">
        <v>58</v>
      </c>
      <c r="B37" s="26" t="s">
        <v>59</v>
      </c>
      <c r="C37" s="17">
        <f>C38</f>
        <v>105000</v>
      </c>
      <c r="D37" s="17">
        <f>D38</f>
        <v>140000</v>
      </c>
      <c r="E37" s="17">
        <f t="shared" si="1"/>
        <v>1.3333333333333333</v>
      </c>
    </row>
    <row r="38" spans="1:5" s="22" customFormat="1">
      <c r="A38" s="19" t="s">
        <v>60</v>
      </c>
      <c r="B38" s="20" t="s">
        <v>61</v>
      </c>
      <c r="C38" s="21">
        <f>C39</f>
        <v>105000</v>
      </c>
      <c r="D38" s="21">
        <f>D39</f>
        <v>140000</v>
      </c>
      <c r="E38" s="21">
        <f t="shared" si="1"/>
        <v>1.3333333333333333</v>
      </c>
    </row>
    <row r="39" spans="1:5">
      <c r="A39" s="23" t="s">
        <v>62</v>
      </c>
      <c r="B39" s="24" t="s">
        <v>63</v>
      </c>
      <c r="C39" s="12">
        <v>105000</v>
      </c>
      <c r="D39" s="14">
        <v>140000</v>
      </c>
      <c r="E39" s="14">
        <f t="shared" si="1"/>
        <v>1.3333333333333333</v>
      </c>
    </row>
    <row r="40" spans="1:5" s="18" customFormat="1">
      <c r="A40" s="15" t="s">
        <v>64</v>
      </c>
      <c r="B40" s="16" t="s">
        <v>65</v>
      </c>
      <c r="C40" s="17">
        <f>SUM(C41,C43,C45,C47,C49,C51)</f>
        <v>9148500</v>
      </c>
      <c r="D40" s="17">
        <f>SUM(D41,D43,D45,D47,D49,D51)</f>
        <v>8163500</v>
      </c>
      <c r="E40" s="17">
        <f t="shared" si="1"/>
        <v>0.89233207629666067</v>
      </c>
    </row>
    <row r="41" spans="1:5" s="22" customFormat="1">
      <c r="A41" s="19" t="s">
        <v>66</v>
      </c>
      <c r="B41" s="20" t="s">
        <v>67</v>
      </c>
      <c r="C41" s="21">
        <v>4000</v>
      </c>
      <c r="D41" s="21">
        <f>D42</f>
        <v>0</v>
      </c>
      <c r="E41" s="21">
        <f t="shared" si="1"/>
        <v>0</v>
      </c>
    </row>
    <row r="42" spans="1:5">
      <c r="A42" s="23" t="s">
        <v>68</v>
      </c>
      <c r="B42" s="24" t="s">
        <v>69</v>
      </c>
      <c r="C42" s="12">
        <v>4000</v>
      </c>
      <c r="D42" s="14">
        <v>0</v>
      </c>
      <c r="E42" s="14">
        <f t="shared" si="1"/>
        <v>0</v>
      </c>
    </row>
    <row r="43" spans="1:5" s="22" customFormat="1">
      <c r="A43" s="19" t="s">
        <v>70</v>
      </c>
      <c r="B43" s="20" t="s">
        <v>71</v>
      </c>
      <c r="C43" s="21">
        <v>8798500</v>
      </c>
      <c r="D43" s="21">
        <f>D44</f>
        <v>7752500</v>
      </c>
      <c r="E43" s="21">
        <f t="shared" si="1"/>
        <v>0.88111609933511392</v>
      </c>
    </row>
    <row r="44" spans="1:5">
      <c r="A44" s="23" t="s">
        <v>72</v>
      </c>
      <c r="B44" s="24" t="s">
        <v>73</v>
      </c>
      <c r="C44" s="12">
        <v>7841500</v>
      </c>
      <c r="D44" s="14">
        <v>7752500</v>
      </c>
      <c r="E44" s="14">
        <f t="shared" si="1"/>
        <v>0.98865013071478669</v>
      </c>
    </row>
    <row r="45" spans="1:5" s="22" customFormat="1">
      <c r="A45" s="19" t="s">
        <v>74</v>
      </c>
      <c r="B45" s="20" t="s">
        <v>75</v>
      </c>
      <c r="C45" s="21">
        <f>C46</f>
        <v>45000</v>
      </c>
      <c r="D45" s="21">
        <f>D46</f>
        <v>35000</v>
      </c>
      <c r="E45" s="21">
        <f t="shared" si="1"/>
        <v>0.77777777777777779</v>
      </c>
    </row>
    <row r="46" spans="1:5">
      <c r="A46" s="23" t="s">
        <v>76</v>
      </c>
      <c r="B46" s="24" t="s">
        <v>77</v>
      </c>
      <c r="C46" s="12">
        <v>45000</v>
      </c>
      <c r="D46" s="14">
        <v>35000</v>
      </c>
      <c r="E46" s="14">
        <f t="shared" si="1"/>
        <v>0.77777777777777779</v>
      </c>
    </row>
    <row r="47" spans="1:5" s="22" customFormat="1">
      <c r="A47" s="19" t="s">
        <v>78</v>
      </c>
      <c r="B47" s="20" t="s">
        <v>79</v>
      </c>
      <c r="C47" s="21">
        <f>C48</f>
        <v>130000</v>
      </c>
      <c r="D47" s="21">
        <f>D48</f>
        <v>130000</v>
      </c>
      <c r="E47" s="21">
        <f t="shared" si="1"/>
        <v>1</v>
      </c>
    </row>
    <row r="48" spans="1:5">
      <c r="A48" s="23" t="s">
        <v>80</v>
      </c>
      <c r="B48" s="24" t="s">
        <v>81</v>
      </c>
      <c r="C48" s="12">
        <v>130000</v>
      </c>
      <c r="D48" s="14">
        <v>130000</v>
      </c>
      <c r="E48" s="14">
        <f t="shared" si="1"/>
        <v>1</v>
      </c>
    </row>
    <row r="49" spans="1:5" s="22" customFormat="1">
      <c r="A49" s="19" t="s">
        <v>82</v>
      </c>
      <c r="B49" s="20" t="s">
        <v>83</v>
      </c>
      <c r="C49" s="21">
        <f>C50</f>
        <v>116000</v>
      </c>
      <c r="D49" s="21">
        <f>D50</f>
        <v>176000</v>
      </c>
      <c r="E49" s="21">
        <f t="shared" si="1"/>
        <v>1.5172413793103448</v>
      </c>
    </row>
    <row r="50" spans="1:5">
      <c r="A50" s="23" t="s">
        <v>84</v>
      </c>
      <c r="B50" s="24" t="s">
        <v>85</v>
      </c>
      <c r="C50" s="12">
        <v>116000</v>
      </c>
      <c r="D50" s="14">
        <v>176000</v>
      </c>
      <c r="E50" s="14">
        <f t="shared" si="1"/>
        <v>1.5172413793103448</v>
      </c>
    </row>
    <row r="51" spans="1:5" s="18" customFormat="1">
      <c r="A51" s="15" t="s">
        <v>86</v>
      </c>
      <c r="B51" s="16" t="s">
        <v>87</v>
      </c>
      <c r="C51" s="17">
        <v>55000</v>
      </c>
      <c r="D51" s="17">
        <f>D52</f>
        <v>70000</v>
      </c>
      <c r="E51" s="17">
        <f t="shared" si="1"/>
        <v>1.2727272727272727</v>
      </c>
    </row>
    <row r="52" spans="1:5">
      <c r="A52" s="23">
        <v>76</v>
      </c>
      <c r="B52" s="24" t="s">
        <v>88</v>
      </c>
      <c r="C52" s="12">
        <v>55000</v>
      </c>
      <c r="D52" s="14">
        <v>70000</v>
      </c>
      <c r="E52" s="14">
        <f t="shared" si="1"/>
        <v>1.2727272727272727</v>
      </c>
    </row>
    <row r="53" spans="1:5" s="18" customFormat="1">
      <c r="A53" s="15" t="s">
        <v>89</v>
      </c>
      <c r="B53" s="16" t="s">
        <v>90</v>
      </c>
      <c r="C53" s="17">
        <f>SUM(C54,C56,C58,C60)</f>
        <v>370000</v>
      </c>
      <c r="D53" s="17">
        <f>SUM(D54,D56,D58,D60)</f>
        <v>370000</v>
      </c>
      <c r="E53" s="17">
        <f t="shared" si="1"/>
        <v>1</v>
      </c>
    </row>
    <row r="54" spans="1:5" s="22" customFormat="1">
      <c r="A54" s="19" t="s">
        <v>91</v>
      </c>
      <c r="B54" s="20" t="s">
        <v>92</v>
      </c>
      <c r="C54" s="21">
        <v>182000</v>
      </c>
      <c r="D54" s="21">
        <f>D55</f>
        <v>182000</v>
      </c>
      <c r="E54" s="21">
        <f t="shared" si="1"/>
        <v>1</v>
      </c>
    </row>
    <row r="55" spans="1:5">
      <c r="A55" s="23" t="s">
        <v>93</v>
      </c>
      <c r="B55" s="24" t="s">
        <v>94</v>
      </c>
      <c r="C55" s="12">
        <v>182000</v>
      </c>
      <c r="D55" s="14">
        <v>182000</v>
      </c>
      <c r="E55" s="14">
        <f t="shared" si="1"/>
        <v>1</v>
      </c>
    </row>
    <row r="56" spans="1:5" s="22" customFormat="1">
      <c r="A56" s="19" t="s">
        <v>95</v>
      </c>
      <c r="B56" s="20" t="s">
        <v>96</v>
      </c>
      <c r="C56" s="21">
        <v>77000</v>
      </c>
      <c r="D56" s="21">
        <f>D57</f>
        <v>77000</v>
      </c>
      <c r="E56" s="21">
        <f t="shared" si="1"/>
        <v>1</v>
      </c>
    </row>
    <row r="57" spans="1:5">
      <c r="A57" s="23" t="s">
        <v>97</v>
      </c>
      <c r="B57" s="24" t="s">
        <v>98</v>
      </c>
      <c r="C57" s="12">
        <v>77000</v>
      </c>
      <c r="D57" s="14">
        <v>77000</v>
      </c>
      <c r="E57" s="14">
        <f t="shared" si="1"/>
        <v>1</v>
      </c>
    </row>
    <row r="58" spans="1:5" s="22" customFormat="1">
      <c r="A58" s="19" t="s">
        <v>99</v>
      </c>
      <c r="B58" s="20" t="s">
        <v>100</v>
      </c>
      <c r="C58" s="21">
        <v>20000</v>
      </c>
      <c r="D58" s="21">
        <f>D59</f>
        <v>20000</v>
      </c>
      <c r="E58" s="21">
        <f t="shared" si="1"/>
        <v>1</v>
      </c>
    </row>
    <row r="59" spans="1:5">
      <c r="A59" s="23" t="s">
        <v>101</v>
      </c>
      <c r="B59" s="24" t="s">
        <v>102</v>
      </c>
      <c r="C59" s="12">
        <v>20000</v>
      </c>
      <c r="D59" s="14">
        <v>20000</v>
      </c>
      <c r="E59" s="14">
        <f t="shared" si="1"/>
        <v>1</v>
      </c>
    </row>
    <row r="60" spans="1:5" s="22" customFormat="1">
      <c r="A60" s="19" t="s">
        <v>103</v>
      </c>
      <c r="B60" s="20" t="s">
        <v>104</v>
      </c>
      <c r="C60" s="21">
        <v>91000</v>
      </c>
      <c r="D60" s="21">
        <f>D61</f>
        <v>91000</v>
      </c>
      <c r="E60" s="21">
        <f t="shared" si="1"/>
        <v>1</v>
      </c>
    </row>
    <row r="61" spans="1:5">
      <c r="A61" s="23" t="s">
        <v>105</v>
      </c>
      <c r="B61" s="24" t="s">
        <v>106</v>
      </c>
      <c r="C61" s="12">
        <v>91000</v>
      </c>
      <c r="D61" s="14">
        <v>91000</v>
      </c>
      <c r="E61" s="14">
        <f t="shared" si="1"/>
        <v>1</v>
      </c>
    </row>
    <row r="62" spans="1:5" s="18" customFormat="1">
      <c r="A62" s="15" t="s">
        <v>107</v>
      </c>
      <c r="B62" s="16" t="s">
        <v>108</v>
      </c>
      <c r="C62" s="17">
        <f>SUM(C63,C66)</f>
        <v>385000</v>
      </c>
      <c r="D62" s="17">
        <f>SUM(D63,D66)</f>
        <v>375000</v>
      </c>
      <c r="E62" s="17">
        <f t="shared" si="1"/>
        <v>0.97402597402597402</v>
      </c>
    </row>
    <row r="63" spans="1:5" s="22" customFormat="1">
      <c r="A63" s="19" t="s">
        <v>109</v>
      </c>
      <c r="B63" s="20" t="s">
        <v>110</v>
      </c>
      <c r="C63" s="21">
        <f>SUM(C64:C65)</f>
        <v>220000</v>
      </c>
      <c r="D63" s="21">
        <f>SUM(D64:D65)</f>
        <v>205000</v>
      </c>
      <c r="E63" s="21">
        <f t="shared" si="1"/>
        <v>0.93181818181818177</v>
      </c>
    </row>
    <row r="64" spans="1:5">
      <c r="A64" s="1" t="s">
        <v>111</v>
      </c>
      <c r="B64" s="2" t="s">
        <v>112</v>
      </c>
      <c r="C64" s="12">
        <v>110000</v>
      </c>
      <c r="D64" s="14">
        <v>100000</v>
      </c>
      <c r="E64" s="14">
        <f t="shared" si="1"/>
        <v>0.90909090909090906</v>
      </c>
    </row>
    <row r="65" spans="1:5">
      <c r="A65" s="27" t="s">
        <v>113</v>
      </c>
      <c r="B65" s="2" t="s">
        <v>114</v>
      </c>
      <c r="C65" s="12">
        <v>110000</v>
      </c>
      <c r="D65" s="14">
        <v>105000</v>
      </c>
      <c r="E65" s="14">
        <f t="shared" si="1"/>
        <v>0.95454545454545459</v>
      </c>
    </row>
    <row r="66" spans="1:5" s="22" customFormat="1">
      <c r="A66" s="19" t="s">
        <v>115</v>
      </c>
      <c r="B66" s="20" t="s">
        <v>116</v>
      </c>
      <c r="C66" s="21">
        <f>C67</f>
        <v>165000</v>
      </c>
      <c r="D66" s="21">
        <f>D67</f>
        <v>170000</v>
      </c>
      <c r="E66" s="21">
        <f t="shared" si="1"/>
        <v>1.0303030303030303</v>
      </c>
    </row>
    <row r="67" spans="1:5">
      <c r="A67" s="23" t="s">
        <v>117</v>
      </c>
      <c r="B67" s="2" t="s">
        <v>118</v>
      </c>
      <c r="C67" s="12">
        <v>165000</v>
      </c>
      <c r="D67" s="14">
        <v>170000</v>
      </c>
      <c r="E67" s="14">
        <f t="shared" si="1"/>
        <v>1.0303030303030303</v>
      </c>
    </row>
    <row r="68" spans="1:5" s="18" customFormat="1">
      <c r="A68" s="15" t="s">
        <v>119</v>
      </c>
      <c r="B68" s="16" t="s">
        <v>120</v>
      </c>
      <c r="C68" s="17">
        <f>SUM(C69,C71)</f>
        <v>145000</v>
      </c>
      <c r="D68" s="17">
        <f>SUM(D69,D71)</f>
        <v>146000</v>
      </c>
      <c r="E68" s="17">
        <f t="shared" si="1"/>
        <v>1.0068965517241379</v>
      </c>
    </row>
    <row r="69" spans="1:5" s="22" customFormat="1">
      <c r="A69" s="19" t="s">
        <v>121</v>
      </c>
      <c r="B69" s="20" t="s">
        <v>122</v>
      </c>
      <c r="C69" s="21">
        <f>C70</f>
        <v>95000</v>
      </c>
      <c r="D69" s="21">
        <f>D70</f>
        <v>96000</v>
      </c>
      <c r="E69" s="21">
        <f t="shared" si="1"/>
        <v>1.0105263157894737</v>
      </c>
    </row>
    <row r="70" spans="1:5">
      <c r="A70" s="23" t="s">
        <v>123</v>
      </c>
      <c r="B70" s="2" t="s">
        <v>124</v>
      </c>
      <c r="C70" s="12">
        <v>95000</v>
      </c>
      <c r="D70" s="14">
        <v>96000</v>
      </c>
      <c r="E70" s="14">
        <f t="shared" si="1"/>
        <v>1.0105263157894737</v>
      </c>
    </row>
    <row r="71" spans="1:5" s="22" customFormat="1">
      <c r="A71" s="19" t="s">
        <v>125</v>
      </c>
      <c r="B71" s="20" t="s">
        <v>126</v>
      </c>
      <c r="C71" s="21">
        <v>50000</v>
      </c>
      <c r="D71" s="21">
        <f>D72</f>
        <v>50000</v>
      </c>
      <c r="E71" s="21">
        <f t="shared" si="1"/>
        <v>1</v>
      </c>
    </row>
    <row r="72" spans="1:5">
      <c r="A72" s="27">
        <v>1040</v>
      </c>
      <c r="B72" s="2" t="s">
        <v>127</v>
      </c>
      <c r="C72" s="12">
        <v>50000</v>
      </c>
      <c r="D72" s="14">
        <v>50000</v>
      </c>
      <c r="E72" s="14">
        <f t="shared" si="1"/>
        <v>1</v>
      </c>
    </row>
    <row r="73" spans="1:5">
      <c r="A73" s="23"/>
      <c r="B73" s="24"/>
      <c r="D73" t="s">
        <v>128</v>
      </c>
    </row>
    <row r="74" spans="1:5">
      <c r="D74" t="s">
        <v>128</v>
      </c>
    </row>
    <row r="75" spans="1:5">
      <c r="D75" t="s">
        <v>128</v>
      </c>
    </row>
    <row r="76" spans="1:5">
      <c r="D76" t="s">
        <v>128</v>
      </c>
    </row>
  </sheetData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LibreOffice/7.2.2.2$Windows_X86_64 LibreOffice_project/02b2acce88a210515b4a5bb2e46cbfb63fe97d56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01c Funkcijska klasifikacija</vt:lpstr>
      <vt:lpstr>Baza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KASAX</cp:lastModifiedBy>
  <cp:revision>4</cp:revision>
  <cp:lastPrinted>2022-01-26T09:14:56Z</cp:lastPrinted>
  <dcterms:created xsi:type="dcterms:W3CDTF">2020-01-23T07:51:34Z</dcterms:created>
  <dcterms:modified xsi:type="dcterms:W3CDTF">2022-01-26T09:19:13Z</dcterms:modified>
  <dc:language>hr-HR</dc:language>
</cp:coreProperties>
</file>