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 tabRatio="500"/>
  </bookViews>
  <sheets>
    <sheet name="01b Posebni dio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68" i="1"/>
  <c r="H568"/>
  <c r="F37"/>
  <c r="G37" s="1"/>
  <c r="F36"/>
  <c r="F39"/>
  <c r="H39" s="1"/>
  <c r="F29"/>
  <c r="H29" s="1"/>
  <c r="F648"/>
  <c r="F633"/>
  <c r="F579"/>
  <c r="H579" s="1"/>
  <c r="F532"/>
  <c r="F20" s="1"/>
  <c r="H242"/>
  <c r="H13"/>
  <c r="F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7"/>
  <c r="H238"/>
  <c r="H239"/>
  <c r="H240"/>
  <c r="H241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58"/>
  <c r="H360"/>
  <c r="H361"/>
  <c r="H362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73"/>
  <c r="H574"/>
  <c r="H575"/>
  <c r="H576"/>
  <c r="H577"/>
  <c r="H578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6"/>
  <c r="H617"/>
  <c r="H618"/>
  <c r="H619"/>
  <c r="H620"/>
  <c r="H621"/>
  <c r="H622"/>
  <c r="H623"/>
  <c r="H624"/>
  <c r="H625"/>
  <c r="H626"/>
  <c r="H627"/>
  <c r="H628"/>
  <c r="H629"/>
  <c r="H630"/>
  <c r="H631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359"/>
  <c r="G24"/>
  <c r="G32"/>
  <c r="G39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7"/>
  <c r="G238"/>
  <c r="G239"/>
  <c r="G240"/>
  <c r="G241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73"/>
  <c r="G574"/>
  <c r="G575"/>
  <c r="G576"/>
  <c r="G577"/>
  <c r="G578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6"/>
  <c r="G617"/>
  <c r="G618"/>
  <c r="G619"/>
  <c r="G620"/>
  <c r="G621"/>
  <c r="G622"/>
  <c r="G623"/>
  <c r="G624"/>
  <c r="G625"/>
  <c r="G626"/>
  <c r="G627"/>
  <c r="G628"/>
  <c r="G629"/>
  <c r="G630"/>
  <c r="G631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H16"/>
  <c r="E11"/>
  <c r="E12"/>
  <c r="E13"/>
  <c r="E14"/>
  <c r="H14" s="1"/>
  <c r="E15"/>
  <c r="E16"/>
  <c r="F17"/>
  <c r="H17" s="1"/>
  <c r="E17"/>
  <c r="G18"/>
  <c r="A18"/>
  <c r="F19"/>
  <c r="G19" s="1"/>
  <c r="A19"/>
  <c r="A20"/>
  <c r="F21"/>
  <c r="H21" s="1"/>
  <c r="A21"/>
  <c r="E22"/>
  <c r="E23"/>
  <c r="E24"/>
  <c r="F24"/>
  <c r="H24" s="1"/>
  <c r="F632"/>
  <c r="F26" s="1"/>
  <c r="G26" s="1"/>
  <c r="F38"/>
  <c r="G38" s="1"/>
  <c r="F32"/>
  <c r="H32" s="1"/>
  <c r="F31"/>
  <c r="G31" s="1"/>
  <c r="F30"/>
  <c r="G12"/>
  <c r="F615"/>
  <c r="F23" s="1"/>
  <c r="G23" s="1"/>
  <c r="F22"/>
  <c r="G22" s="1"/>
  <c r="F236"/>
  <c r="F14" s="1"/>
  <c r="G14" s="1"/>
  <c r="F11"/>
  <c r="G11" s="1"/>
  <c r="E32"/>
  <c r="A32"/>
  <c r="E31"/>
  <c r="A31"/>
  <c r="E30"/>
  <c r="A30"/>
  <c r="E29"/>
  <c r="A29"/>
  <c r="E27"/>
  <c r="G27" s="1"/>
  <c r="A27"/>
  <c r="E26"/>
  <c r="A26"/>
  <c r="A24"/>
  <c r="A23"/>
  <c r="A22"/>
  <c r="E21"/>
  <c r="E20"/>
  <c r="E19"/>
  <c r="E18"/>
  <c r="H18" s="1"/>
  <c r="A17"/>
  <c r="A14"/>
  <c r="A13"/>
  <c r="A12"/>
  <c r="A11"/>
  <c r="A10"/>
  <c r="A8"/>
  <c r="G15" l="1"/>
  <c r="H37"/>
  <c r="H38"/>
  <c r="H22"/>
  <c r="H20"/>
  <c r="G20"/>
  <c r="G16"/>
  <c r="H363"/>
  <c r="G242"/>
  <c r="G29"/>
  <c r="G21"/>
  <c r="G17"/>
  <c r="G13"/>
  <c r="H632"/>
  <c r="H532"/>
  <c r="H31"/>
  <c r="H27"/>
  <c r="H23"/>
  <c r="H19"/>
  <c r="H15"/>
  <c r="H11"/>
  <c r="H26"/>
  <c r="G632"/>
  <c r="G532"/>
  <c r="G236"/>
  <c r="G196"/>
  <c r="H61"/>
  <c r="G40"/>
  <c r="H615"/>
  <c r="H30"/>
  <c r="G615"/>
  <c r="G579"/>
  <c r="G363"/>
  <c r="H633"/>
  <c r="H236"/>
  <c r="H196"/>
  <c r="H40"/>
  <c r="H12"/>
  <c r="G61"/>
  <c r="E10"/>
  <c r="H36" l="1"/>
  <c r="G36"/>
  <c r="E8"/>
  <c r="G10"/>
  <c r="H10"/>
  <c r="H8"/>
  <c r="G8"/>
</calcChain>
</file>

<file path=xl/sharedStrings.xml><?xml version="1.0" encoding="utf-8"?>
<sst xmlns="http://schemas.openxmlformats.org/spreadsheetml/2006/main" count="1210" uniqueCount="303">
  <si>
    <t xml:space="preserve">OPĆINA MIHOVLJAN </t>
  </si>
  <si>
    <t xml:space="preserve"> </t>
  </si>
  <si>
    <t>POSEBNI DIO</t>
  </si>
  <si>
    <t xml:space="preserve">  </t>
  </si>
  <si>
    <t>Index 2/1</t>
  </si>
  <si>
    <t>GLAVA: 00101 OPĆINSKO VIJEĆE, NAČELNIK</t>
  </si>
  <si>
    <t>GLAVA: 00102 JEDINSTVENI UPRAVNI ODJEL</t>
  </si>
  <si>
    <t xml:space="preserve">PROGRAM: 1001 RAZVOJ ZAJEDNICE  </t>
  </si>
  <si>
    <t>Aktivnost: A100101 Pomoć obiteljima  za svako rođeno dijete</t>
  </si>
  <si>
    <t>Izvor financiranja: 11, Opći prihodi i primici</t>
  </si>
  <si>
    <t xml:space="preserve">Rashodi poslovanja </t>
  </si>
  <si>
    <t>0620</t>
  </si>
  <si>
    <t xml:space="preserve">Naknade građanima i kućanstvima </t>
  </si>
  <si>
    <t xml:space="preserve">Ostale  naknade građanima i kućanstvima </t>
  </si>
  <si>
    <t>Aktivnost: A100102 Udruge – ostalo</t>
  </si>
  <si>
    <t>Izvor financiranja: 11 Opći prihodi i primici</t>
  </si>
  <si>
    <t>0810</t>
  </si>
  <si>
    <t xml:space="preserve">Donacije i ostali rashodi </t>
  </si>
  <si>
    <t xml:space="preserve">Tekuće donacije </t>
  </si>
  <si>
    <t xml:space="preserve">Aktivnost: A100103 Udruga gradova i općina </t>
  </si>
  <si>
    <t>Aktivnost: A100104 Lokalna akcijska grupa - LAG</t>
  </si>
  <si>
    <t xml:space="preserve">Ostali nespomenuti rashodi poslovanja </t>
  </si>
  <si>
    <t>PROGRAM: 1002 JAVNA UPRAVA I ADMINISTRACIJA</t>
  </si>
  <si>
    <t xml:space="preserve">Aktivnost: A100201 Materijalni rashodi i rashodi za usluge </t>
  </si>
  <si>
    <t>Rashodi poslovanja</t>
  </si>
  <si>
    <t>0435</t>
  </si>
  <si>
    <t>Materijalni rashodi</t>
  </si>
  <si>
    <t xml:space="preserve">Rashodi za materijal i energiju </t>
  </si>
  <si>
    <t>Usluge pošte i telefona</t>
  </si>
  <si>
    <t>Aktivnost: A100202 Neplanirani izdaci</t>
  </si>
  <si>
    <t>0412</t>
  </si>
  <si>
    <t xml:space="preserve">Materijalni rashodi </t>
  </si>
  <si>
    <t xml:space="preserve">Aktivnost: A100203 Intelektualne i osobne usluge  </t>
  </si>
  <si>
    <t xml:space="preserve">Izvor financiranja: 11, Opći prihodi i primici </t>
  </si>
  <si>
    <t xml:space="preserve">Rashodi za usluge </t>
  </si>
  <si>
    <t>Aktivnost, A100204 Financijski rashodi</t>
  </si>
  <si>
    <t>0490</t>
  </si>
  <si>
    <t xml:space="preserve">Financijski rashodi </t>
  </si>
  <si>
    <t>Kamate za primljene kredite</t>
  </si>
  <si>
    <t xml:space="preserve">Ostali financijski rashodi </t>
  </si>
  <si>
    <t>Aktivnost: A100205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</si>
  <si>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</si>
  <si>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</si>
  <si>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A100206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</si>
  <si>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</si>
  <si>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</si>
  <si>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</si>
  <si>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>0411</t>
  </si>
  <si>
    <t>0111</t>
  </si>
  <si>
    <t>Aktivnost: A100110  Političke stranke - redovito godišnje financiranje</t>
  </si>
  <si>
    <t>0112</t>
  </si>
  <si>
    <t xml:space="preserve">Ostali rashodi </t>
  </si>
  <si>
    <t xml:space="preserve">Ostali nespomenuti rashodi </t>
  </si>
  <si>
    <t>Izvor financiranja: 11 Opći prihodi i primici, 52 Prihodi iz državnog proračuna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</si>
  <si>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</si>
  <si>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</si>
  <si>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</si>
  <si>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>Aktivnost, A100214 Otplate glavnice kredita (cesta) – dugoročni kredit</t>
  </si>
  <si>
    <t>Aktivnost, A100217 Usluge promidžbe i informiranja</t>
  </si>
  <si>
    <t>Aktivnost, A100218 Računalne usluge</t>
  </si>
  <si>
    <t>Kapitalni projekt: K100201 Oprema</t>
  </si>
  <si>
    <t xml:space="preserve">Izvor financiranja:11 Opći prihodi i primici </t>
  </si>
  <si>
    <t xml:space="preserve">Rashodi za nabavu nefinancijske imovine </t>
  </si>
  <si>
    <t xml:space="preserve">Rashodi za nabavu proizvedene dugotrajne imovine </t>
  </si>
  <si>
    <t>Postrojenja i oprema</t>
  </si>
  <si>
    <t>Kapitalni projekt: K100202 Širokopojasni internet</t>
  </si>
  <si>
    <t>0460</t>
  </si>
  <si>
    <t>Kapitalni projekt: K100203 Uredski namještaj</t>
  </si>
  <si>
    <t>Kapitalni projekt: K100204 Računalni i uredski programi</t>
  </si>
  <si>
    <t xml:space="preserve">PROGRAM: 1003  ORGANIZACIJA I PROVOĐENJE ZAŠTITE I SPAŠAVANJA </t>
  </si>
  <si>
    <t>Aktivnost: A100301, DVD Mihovljan</t>
  </si>
  <si>
    <t>0320</t>
  </si>
  <si>
    <t xml:space="preserve">Ostali rashodi      </t>
  </si>
  <si>
    <t xml:space="preserve">Aktivnost: A100302, JVP Javna vatrogasna postrojba Krapina </t>
  </si>
  <si>
    <t xml:space="preserve">Aktivnost: A100303, Organizacija i provođenje zaštite i spašavanja – Civilna zaštita </t>
  </si>
  <si>
    <t>0220</t>
  </si>
  <si>
    <t xml:space="preserve">Aktivnost: A100304, Hrvatska gorska služba spašavanja HGSS </t>
  </si>
  <si>
    <t>0360</t>
  </si>
  <si>
    <t>Tekuće donacije HGSS</t>
  </si>
  <si>
    <t>1090</t>
  </si>
  <si>
    <t>Donacije i ostali rashodi</t>
  </si>
  <si>
    <t>0630</t>
  </si>
  <si>
    <t xml:space="preserve">PROGRAM:1004  POTPORA POLJOPRIVREDI  </t>
  </si>
  <si>
    <t>Aktivnost: A100401, Pomoći građanima - za zadržavanje krava i krmača na području opć.</t>
  </si>
  <si>
    <t>0421</t>
  </si>
  <si>
    <t xml:space="preserve">PROGRAM:1005 ODRŽAVANJE KOMUNALNE INFRASTRUKTURE </t>
  </si>
  <si>
    <t xml:space="preserve">Kapitalni projekt: K100501 Javna rasvjeta </t>
  </si>
  <si>
    <t>Izvor financiranja: 11 Opći prihodi i primici, 43 Prihodi za posebne namjene</t>
  </si>
  <si>
    <t>0640</t>
  </si>
  <si>
    <t xml:space="preserve">Rashodi za nabavu nefinancijske dugotrajne imovine </t>
  </si>
  <si>
    <t xml:space="preserve">Građevinski objekti </t>
  </si>
  <si>
    <t>0451</t>
  </si>
  <si>
    <t xml:space="preserve">Rashodi za nabavu proizvedene dugotrajne  imovine </t>
  </si>
  <si>
    <t xml:space="preserve">Građevinski objekt </t>
  </si>
  <si>
    <t>0150</t>
  </si>
  <si>
    <t xml:space="preserve">Rashodi za nabavu imovine </t>
  </si>
  <si>
    <t xml:space="preserve">Nematerijalna imovina </t>
  </si>
  <si>
    <t xml:space="preserve">Materijalna imovina </t>
  </si>
  <si>
    <t>Izvor financiranja: 43 Prihodi za posebne namjene</t>
  </si>
  <si>
    <t>0660</t>
  </si>
  <si>
    <t>Aktivnost: A100601, Održavanje cesta:kameni materijal i prijevoz</t>
  </si>
  <si>
    <t>Aktivnost: A100602 Rad strojem</t>
  </si>
  <si>
    <t xml:space="preserve">Aktivnost: A100603 Košnja bankina uz nerazvrstane ceste i zem.u vl.općine </t>
  </si>
  <si>
    <t>Aktivnost: A100604 Županijska cesta - zemljani radovi</t>
  </si>
  <si>
    <t>Aktivnost: A100605 Izdaci za zimsku službu</t>
  </si>
  <si>
    <t xml:space="preserve">Aktivnost:A100606 Cijevi za ceste i odvodnju </t>
  </si>
  <si>
    <t>Aktivnost: A100607  Prometni znakovi i putokazi</t>
  </si>
  <si>
    <t>Materijal i dijelovi za tek. I inv. održavanje</t>
  </si>
  <si>
    <t>Aktivnost:100608 Uređenje odvodnih jaraka (koji nisu u nadležnosti HR voda)</t>
  </si>
  <si>
    <t>Aktivnost: A100609 Održavanje groblja i  usluga ukopa pokojnika</t>
  </si>
  <si>
    <t xml:space="preserve">Izvor financiranja: 11 Opći prihodi i primici,  31 Vlastiti prihod </t>
  </si>
  <si>
    <t>Aktivnost: A100611 Stari grad - uređenje zemljišta</t>
  </si>
  <si>
    <t>Izvor financiranja: 11 Opći prihodi i primici,</t>
  </si>
  <si>
    <t xml:space="preserve">Aktivnost: A100612 Mjesno groblje staze </t>
  </si>
  <si>
    <t>Aktivnost: A100613 Izdaci za odvoz smeća (kontejneri) sa Mjesnog groblja</t>
  </si>
  <si>
    <t>0510</t>
  </si>
  <si>
    <t xml:space="preserve">Aktivnost: A100614 Održavanje javne rasvjete – potrošnja i održavanje </t>
  </si>
  <si>
    <t xml:space="preserve">Aktivnost: A100615 Izdaci za održavanje zgrada u vlasništvu općine </t>
  </si>
  <si>
    <t>Aktivnost: A100617 Centar – uređenje zelene površine (kraj šetnice)</t>
  </si>
  <si>
    <t xml:space="preserve">Aktivnost: A100618 Materijal za održavanje zgrade i opreme </t>
  </si>
  <si>
    <t xml:space="preserve">PROGRAM:1007  JAČANJE GOSPODARSTVA  </t>
  </si>
  <si>
    <t xml:space="preserve">Aktivnost: A100701 Subvencije obrtnicima i poduzetnicima </t>
  </si>
  <si>
    <t xml:space="preserve">Subvencije </t>
  </si>
  <si>
    <t xml:space="preserve">PROGRAM:1008 ZAŠTITA OKOLIŠA   </t>
  </si>
  <si>
    <t xml:space="preserve">Aktivnost:A100801 Sanacija divljih odlagališta </t>
  </si>
  <si>
    <t xml:space="preserve">Izvori financiranja:11 Opći prihodi i primici </t>
  </si>
  <si>
    <t>Aktivnost: A100802 Fond za zaštitu okoliša</t>
  </si>
  <si>
    <t>0530</t>
  </si>
  <si>
    <t>Kazne, penali i naknade štete</t>
  </si>
  <si>
    <t>Aktivnost: A100803 Naknada za korištenje odlagališta otpada</t>
  </si>
  <si>
    <t xml:space="preserve">PROGRAM:1009 ZAŠTITA, OČUVANJE I UNAPREĐENJE ZDRAVLJA </t>
  </si>
  <si>
    <t>Izvor financiranja: 11, Ostali prihodi i primici</t>
  </si>
  <si>
    <t>0760</t>
  </si>
  <si>
    <t xml:space="preserve">Aktivnost: A100902 Deratizacija </t>
  </si>
  <si>
    <t>Aktivnost: A100903 Analiza pitke vode</t>
  </si>
  <si>
    <t>PROGRAM: 1010 RAZVOJ ŠKOLSTVA/OSNOVNA,SREDNJA VISOKA</t>
  </si>
  <si>
    <t>Aktivnost: A101001</t>
  </si>
  <si>
    <t>Pomoć građanima - prijevoz učenika u osnovnu školu</t>
  </si>
  <si>
    <t>0912</t>
  </si>
  <si>
    <t>Aktivnost: A101002 Pomoć građanima - radne bilježnice za osnovnu školu</t>
  </si>
  <si>
    <t xml:space="preserve">Izvor financiranja: 11, Opći prihodi i primici, 52 Pomoć iz Županijskog proračuna </t>
  </si>
  <si>
    <t xml:space="preserve">Aktivnost: A101003 Osnovna škola – škola plivanja </t>
  </si>
  <si>
    <t xml:space="preserve">Potpore </t>
  </si>
  <si>
    <t xml:space="preserve">Potpore unutar opće države </t>
  </si>
  <si>
    <t>Aktivnost: A101004 Darovi za Božić i NG i  i naknade za učenike sa 5. svih 8.g.</t>
  </si>
  <si>
    <t xml:space="preserve">Tekuće potpore unutar opće države </t>
  </si>
  <si>
    <t>Aktivnost: A101005 Pomoć građanima - prijevoza učenika u srednju školu</t>
  </si>
  <si>
    <t>0922</t>
  </si>
  <si>
    <t xml:space="preserve">Ostale naknade građanima i kućanstvima </t>
  </si>
  <si>
    <t>Aktivnost: A101006 Pomoć građanima - suf. smještaja učenika u učeničke domove</t>
  </si>
  <si>
    <t>Aktivnost: A101007 Pomoć građanima  - učeničke i studentske stipendije</t>
  </si>
  <si>
    <t xml:space="preserve">PROGRAM:1011 RAZVOJ SPORTA I REKREACIJE </t>
  </si>
  <si>
    <t>Aktivnost: A101101 Udruge – sport</t>
  </si>
  <si>
    <t xml:space="preserve">Donacije i osti rashodi </t>
  </si>
  <si>
    <t xml:space="preserve">Donacije  </t>
  </si>
  <si>
    <t>PROGRAM:1012 PROMICANJE KULTURE I RELIGIJE</t>
  </si>
  <si>
    <t>Aktivnost: A101201 Izdaci za obilježavanje dana Općine i župe Mihovljan</t>
  </si>
  <si>
    <t>0820</t>
  </si>
  <si>
    <t>Aktivnost: A101202 Udruge – kultura</t>
  </si>
  <si>
    <t xml:space="preserve">Aktivnost: A101203 Kazališne predstave </t>
  </si>
  <si>
    <t>Aktivnost: A101204 Donacije župnoj crkvi Mihovljan - suf.uređ.crkv.obj.</t>
  </si>
  <si>
    <t>0840</t>
  </si>
  <si>
    <t xml:space="preserve">Kapitalne pomoći </t>
  </si>
  <si>
    <t>Izvor financiranja: 81 Primici od zaduživanja, 54 Prihodi i primici – EU fondovi</t>
  </si>
  <si>
    <t xml:space="preserve">PROGRAM: 1013 SOCIJALNA SKRB </t>
  </si>
  <si>
    <t xml:space="preserve">Aktivnost: A101301 Pomoć građanima i kućanstvima - socijalne pomoći </t>
  </si>
  <si>
    <t>Izvori financiranja: 11, Opći prihodi i primici</t>
  </si>
  <si>
    <t>1070</t>
  </si>
  <si>
    <t xml:space="preserve">Aktivnost: A101302 Pomoć građanima – sredstva za ogrjev </t>
  </si>
  <si>
    <t>Izvor financiranja: 51 Prihodi iz žup. Proračuna</t>
  </si>
  <si>
    <t>PROGRAM: 1014 RAZVOJ I UPRAVLJANJE SUSTAVA VODOOPSKRBE</t>
  </si>
  <si>
    <t xml:space="preserve">Kapitalne donacije </t>
  </si>
  <si>
    <t>GLAVA:00102  JEDINSTVENI UPRAVNI ODJEL</t>
  </si>
  <si>
    <t>Aktivnost: A100201 Rashodi za zaposlene - plaće</t>
  </si>
  <si>
    <t xml:space="preserve">Rashodi za zaposlene </t>
  </si>
  <si>
    <t xml:space="preserve">Plaća (bruto) </t>
  </si>
  <si>
    <t xml:space="preserve">Doprinosi na plaće </t>
  </si>
  <si>
    <t>Aktivnost: A100202 Ostali rashodi za zaposlene</t>
  </si>
  <si>
    <t xml:space="preserve">Ostali izdaci za zaposlene </t>
  </si>
  <si>
    <t xml:space="preserve">Naknade troškova zaposlenima </t>
  </si>
  <si>
    <t>Aktivnost: A100204 Računalne usluge</t>
  </si>
  <si>
    <t xml:space="preserve">Izvor financiranja: 11V Opći prihodi i primici Općine za vrtić, 41 Prihodi za posebne namjene vrtić </t>
  </si>
  <si>
    <t>Aktivnost: A100206 Naknade za rad upravnog vijeća</t>
  </si>
  <si>
    <t xml:space="preserve">Aktivnost: A100207 Materijalni rashodi i rashodi za usluge </t>
  </si>
  <si>
    <t>Aktivnost: A100208 Ostali nespomenuti rashodi poslovanja</t>
  </si>
  <si>
    <t>Aktivnosti: A100209 Premije osiguranja</t>
  </si>
  <si>
    <t>Aktivnost: A100210 Financijski rashodi</t>
  </si>
  <si>
    <t>Izvor financiranja: 11V Opći prihodi i primici Općine za vrtić</t>
  </si>
  <si>
    <t>Kapitalni projekt: K100501 Zgrada vrtića</t>
  </si>
  <si>
    <t xml:space="preserve">Izvori financiranja:11 Opći prihodi i primici Općine za vrtić </t>
  </si>
  <si>
    <t>Aktivnost:A100801 Komunalne usluge</t>
  </si>
  <si>
    <t>Opći prihodi i primici</t>
  </si>
  <si>
    <t>11V</t>
  </si>
  <si>
    <t>Opći prihodi i primici Općine za vrtić</t>
  </si>
  <si>
    <t>Vlastiti prihodi (6615)</t>
  </si>
  <si>
    <t>31V</t>
  </si>
  <si>
    <t>Vlastiti prihodi vrtića</t>
  </si>
  <si>
    <t>Prihodi za posebne namjene vrtić</t>
  </si>
  <si>
    <t>41V</t>
  </si>
  <si>
    <t>Prihodi iz županijskog proračuna</t>
  </si>
  <si>
    <t>51V</t>
  </si>
  <si>
    <t>Tekuće pomoći KZŽ za vrtić</t>
  </si>
  <si>
    <t>Prihodi i primici iz državnog proračuna</t>
  </si>
  <si>
    <t>52V</t>
  </si>
  <si>
    <t>Tekuće pomoći državni pr. za vrtić</t>
  </si>
  <si>
    <t>Prihodi i primici – EU fondovi(638)</t>
  </si>
  <si>
    <t>Pomoći od zavoda za zapošljavanje (634)</t>
  </si>
  <si>
    <t>Ostali prihodi</t>
  </si>
  <si>
    <t>Primici od zaduživanja</t>
  </si>
  <si>
    <t xml:space="preserve">PROGRAM:1006 KOMUNALNA INFRASTRUKTURA – ODRŽAVANJE  I UPRAVLJANJE IMOVINOM </t>
  </si>
  <si>
    <t xml:space="preserve">PROGRAM:1005 KOMUNALNA INFRASTRUKTURA -GRADNJA I ODRŽAVANJE </t>
  </si>
  <si>
    <t xml:space="preserve">PROGRAM:1006 KOMUNALNA INFRASTRUKTURA-ODRŽAVANJE </t>
  </si>
  <si>
    <t xml:space="preserve">Izvor financiranja: 81 Primici od zaduživanja, 54 Prihodi i primici – EU fondovi, 11 Opći prihodi i primici </t>
  </si>
  <si>
    <t xml:space="preserve">Izvor financiranja: 11 Opći prihodi i primici </t>
  </si>
  <si>
    <t xml:space="preserve">Izvor financiranja: 11 Opći prihodi i primici, 52 Državni proračun </t>
  </si>
  <si>
    <t>Izvor financiranja: 11V Opći prihodi i primici Općine za vrtić, 31 Vlastiti prihodi vrtića</t>
  </si>
  <si>
    <t xml:space="preserve">RASHODI/IZDACI PO ORGANIZACIJSKOJ, PROGRAMSKOJ KLASIFIKACIJI I IZVORI FINANCIRANJA </t>
  </si>
  <si>
    <t>Izvorni plan 2023.</t>
  </si>
  <si>
    <t>I. izmjene i dopune</t>
  </si>
  <si>
    <t>zvor financiranja: 11 Opći prihodi i primici</t>
  </si>
  <si>
    <t>Oprema</t>
  </si>
  <si>
    <t>Aktivnost: A100619 Održavanje groblja</t>
  </si>
  <si>
    <t>Aktivnost: A100620 Pogrebni radovi</t>
  </si>
  <si>
    <t xml:space="preserve">Izvor financiranja: 31 Vlastiti prihod </t>
  </si>
  <si>
    <t>Aktivnost: A100621 Održavanje javnih površina</t>
  </si>
  <si>
    <t xml:space="preserve">I. IZMJENE I DOPUNE PRORAČUNA OPĆINE MIHOVLJAN ZA 2023.G. I PROJEKCIJA ZA 2024. I 2025. GODINU </t>
  </si>
  <si>
    <t xml:space="preserve">I. izmjene i dopune </t>
  </si>
  <si>
    <t>Izvorni plan</t>
  </si>
  <si>
    <t>Aktivnost, A100219 Suf. arhivskog centra Popovec</t>
  </si>
  <si>
    <t>Aktivnost, A100220 Tekuća pričuva</t>
  </si>
  <si>
    <t>Aktivnost: A100221 Konzultantske usluge</t>
  </si>
  <si>
    <t>Aktivnost: A100222 Reprezentacija</t>
  </si>
  <si>
    <t>Aktivnost, A100223 Usluge za medijsko informiranje</t>
  </si>
  <si>
    <t>Aktivnost: A100305 Hrvatski crveni križ Zlatar</t>
  </si>
  <si>
    <t xml:space="preserve">Aktivnost: A100306 Opskrba pitkom vodom (DVD i općina) </t>
  </si>
  <si>
    <t xml:space="preserve">Aktivnost: A100307 Civilna zaštita-oprema </t>
  </si>
  <si>
    <t>Kapitalni projekt: K100503 Rekonstrukcija postojeće nerazvrstane ceste M-Mihovljan–Kovačići–Večkovići</t>
  </si>
  <si>
    <t>Kapitalni projekt: K100504 Nogostup i oborinska odvodnja uz ŽC2125</t>
  </si>
  <si>
    <t>Kapitalni projekt: K100505 Kapelica na Mjesnom groblju Mihovljan</t>
  </si>
  <si>
    <t xml:space="preserve">Kapitalni projekt: K100506 Projekti i geodezija </t>
  </si>
  <si>
    <t>Kapitalni projekt: K100507 Zemljište – centar</t>
  </si>
  <si>
    <t>Kapitalni projekt: K100508 Autobusna stajališta uz ŽC2125</t>
  </si>
  <si>
    <t>Kapitalni projekt: K100509 Izgradnja parka hrvatskih branitelja u Mihovljanu</t>
  </si>
  <si>
    <t>Kapitalni projekt: K100510 Nogometno igralište u Mihovljanu</t>
  </si>
  <si>
    <t>Kapitalni projekt: K100511 Groblje – izrada betonskih okvira na grobnim mjestima</t>
  </si>
  <si>
    <t>Kapitalni projekt: K100512 Mrtvačnica Mihovljan – uređenje prilaza</t>
  </si>
  <si>
    <t>Kapitalni projekt: K100513 Oprema za mrtvačnicu</t>
  </si>
  <si>
    <t>Kapitalni projekt: K100514 Zemljište – za Dječje igralište</t>
  </si>
  <si>
    <t>Kapitalni projekt: K100515 Dječja igrališta sa igralima i spravama</t>
  </si>
  <si>
    <t>Kapitalni projekt: K100120 Zgrada općine – vrata</t>
  </si>
  <si>
    <t>Kapitalni projekt: K100523 Izrada projekata</t>
  </si>
  <si>
    <t>Aktivnost: A101205 Izdaci za manifestacije, obilj. Važ. Obljetnica i događanja</t>
  </si>
  <si>
    <t>Aktivnost: A100211 Financijski rashodi</t>
  </si>
  <si>
    <t>Kapitalni projekt: K100524 Izdaci za geodetske usluge</t>
  </si>
  <si>
    <t>Kapitalni projekt: K100624 Izdaci za geodetske usluge (izmjere i elaborati za ceste)</t>
  </si>
  <si>
    <t>Kapitalni projekt: K101202 Multifunkcionalni kulturni i prezentacijski centar u Mihovljanu</t>
  </si>
  <si>
    <t>Aktivnost, A100215 Otplate glavnice kredita (Multifunkcionalni kulturni i prezentacijski centar u Mihovljanu) – dugoročni kredit</t>
  </si>
  <si>
    <t>Kapitalni projekt: K100516 Idejno rješenje za Multifunkcionalni kulturni i prezentacijski centar u Mihovljanu</t>
  </si>
  <si>
    <t>Kapitalni projekt: K100517 Glavni projekt i troškovnici za Multifunkcionalni kult. i prez. centar u Mihovljanu</t>
  </si>
  <si>
    <t>Kapitalni projekt: K100518 Projekt za parking Multifunkcionalni kulturni i prezentacijski centar u Mihovljanu</t>
  </si>
  <si>
    <t>Kapitalni projekt: K100519 Geodezija za Multifunkcionalni kulturni i prezentacijski centar u Mihovljanu</t>
  </si>
  <si>
    <t>Kapitalni projekt: K100522 Centar: klupe, koševi i dr. oprema</t>
  </si>
  <si>
    <t xml:space="preserve">Aktivnost: A100610 Centar:Tekuće uređenje centra </t>
  </si>
  <si>
    <t>Aktivnost: A100622 Centar:sanacija kućica na Nogometnom igralištu u Mihovljanu</t>
  </si>
  <si>
    <t>Aktivnost: A100623 Centar:drveće i zeleno bilje (Dječje igralište)</t>
  </si>
  <si>
    <t>Razlika</t>
  </si>
  <si>
    <t>Aktivnost: A100615  Dječji vrtić Mihovljan (zgrada)</t>
  </si>
  <si>
    <t>Aktivnost, A100216 Otplate kratkoročnog kredita - sanacija klizišta Kuzminec u Općini Mihovljan</t>
  </si>
  <si>
    <t xml:space="preserve">Aktivnost, A100216 Otplate kratkoročnog kredita - državni prorčaun/povrat poreza 22 </t>
  </si>
  <si>
    <t>Aktivnost, A100213 Otplate duguročnog kredita-izgradnja i opremanje dječjeg vrtića</t>
  </si>
  <si>
    <t>Aktivnost: A100308 DVD Mihovljan - za Vatrogasni dom (</t>
  </si>
  <si>
    <t xml:space="preserve">Kapitalni projekt: K101401 Zagorski vodovod - Sufinanciranje izgradnje komunalne vodne građevine </t>
  </si>
  <si>
    <t>Aktivnost: A100901 Izdaci za veterinarsko - higijeničarske usluge</t>
  </si>
  <si>
    <t>Aktivnost: A100108 Naknade za članove predstavničkih, izvršnih i radnih tijela</t>
  </si>
  <si>
    <t xml:space="preserve">RTIĆ MIHOLJČEK </t>
  </si>
  <si>
    <t xml:space="preserve">RAZDJEL: 001 OPĆINSKO VIJEĆE, NAČELNIK, JEDINSTVENI UPRAVNI ODJEL, DJEČJI VRTIĆ MIHOLJČEK </t>
  </si>
  <si>
    <t xml:space="preserve">GLAVA: 00103 DJEČJI VRTIĆ MIHOLJČEK </t>
  </si>
  <si>
    <t xml:space="preserve">GLAVA:00103 DJEČJI VRTIĆ MIHOLJČEK </t>
  </si>
  <si>
    <t xml:space="preserve">Preneseni višak (vlastita sredstva) </t>
  </si>
  <si>
    <t xml:space="preserve">Izvor financiranja: 11 Opći prihodi i primici, 54 EU sredstva </t>
  </si>
  <si>
    <t xml:space="preserve">Izvor financiranja:11 Opći prihodi i primici , 52 pomoći iz Ministarstva </t>
  </si>
  <si>
    <t xml:space="preserve">Izvor financiranja: 92 prenesena sredstva , 52 Prihodi iz državnog proračuna, 51 Prihodi iz Županijskog proračuna  </t>
  </si>
  <si>
    <t>Izvor financiranja:92 prenesena sredstva,52 Prihodi iz državnog proračuna</t>
  </si>
  <si>
    <t xml:space="preserve">Izvori financiranja: 52 Prihodi iz Državnog proračuna </t>
  </si>
  <si>
    <t xml:space="preserve">Kapitalni projekt: K100502 Održavanje postojećih, nerazvrstanih cesta na pod. Mihovljana </t>
  </si>
  <si>
    <t xml:space="preserve">Izvor financiranja: 92 Prenesena  sredstva </t>
  </si>
  <si>
    <t xml:space="preserve">Izvor financiranja: 92 Prenesena sredstva </t>
  </si>
  <si>
    <t xml:space="preserve">Izvor financiranja: 92 prenesena sredstva </t>
  </si>
  <si>
    <t xml:space="preserve">Izvor financiranja:  92 Prenesena sredstva </t>
  </si>
  <si>
    <t>Izvori financiranja: 11 Opći prihodi i primici, 51 Lokalna akcijska grupa Zeleni bregi</t>
  </si>
  <si>
    <t>Izvor financiranja:  54 EU sredstva, 8 Primici od zaduživanja (za premošćivanje)</t>
  </si>
  <si>
    <t xml:space="preserve">Donacije župnoj crkvi </t>
  </si>
  <si>
    <t>Prihodi za posebne namjene</t>
  </si>
  <si>
    <t xml:space="preserve">Aktivnosti: A100112 Održavanje opreme </t>
  </si>
  <si>
    <t>Aktivnost: A100616 Centar – uređenje zelene površine (prilaz crkvi)</t>
  </si>
  <si>
    <t>Izvor financiranja:11</t>
  </si>
  <si>
    <t xml:space="preserve">Opći prihodi i primici </t>
  </si>
  <si>
    <t>Kapitalni projekt:K101001 Osnovna škola-oprema</t>
  </si>
  <si>
    <t xml:space="preserve">3 Rashodi poslovanja </t>
  </si>
  <si>
    <t xml:space="preserve">36 Potpore unutar opće države </t>
  </si>
  <si>
    <t xml:space="preserve">363  Tekuće potpore unutar opće države </t>
  </si>
  <si>
    <t xml:space="preserve">Kapitalni projekt: K100521 Sanacija klizišta Kuzminec u OM-Sanacija klizišta uzrok. potresima na podr.OM </t>
  </si>
  <si>
    <t>Kapitalni projekt: K101201 Obnova  društvenog doma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</si>
</sst>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u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6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0"/>
      <color rgb="FF7030A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/>
    <xf numFmtId="0" fontId="7" fillId="0" borderId="0" xfId="0" applyFont="1"/>
    <xf numFmtId="0" fontId="1" fillId="0" borderId="0" xfId="0" applyFont="1"/>
    <xf numFmtId="49" fontId="1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" fillId="2" borderId="0" xfId="0" applyFont="1" applyFill="1"/>
    <xf numFmtId="49" fontId="1" fillId="2" borderId="0" xfId="0" applyNumberFormat="1" applyFont="1" applyFill="1"/>
    <xf numFmtId="4" fontId="8" fillId="2" borderId="0" xfId="0" applyNumberFormat="1" applyFont="1" applyFill="1"/>
    <xf numFmtId="49" fontId="7" fillId="0" borderId="0" xfId="0" applyNumberFormat="1" applyFont="1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/>
    <xf numFmtId="4" fontId="13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14" fillId="0" borderId="0" xfId="0" applyFont="1"/>
    <xf numFmtId="0" fontId="7" fillId="3" borderId="0" xfId="0" applyFont="1" applyFill="1"/>
    <xf numFmtId="49" fontId="7" fillId="3" borderId="0" xfId="0" applyNumberFormat="1" applyFont="1" applyFill="1"/>
    <xf numFmtId="4" fontId="5" fillId="3" borderId="0" xfId="0" applyNumberFormat="1" applyFont="1" applyFill="1"/>
    <xf numFmtId="4" fontId="5" fillId="4" borderId="0" xfId="0" applyNumberFormat="1" applyFont="1" applyFill="1"/>
    <xf numFmtId="0" fontId="7" fillId="4" borderId="0" xfId="0" applyFont="1" applyFill="1"/>
    <xf numFmtId="0" fontId="15" fillId="0" borderId="0" xfId="0" applyFont="1"/>
    <xf numFmtId="49" fontId="15" fillId="0" borderId="0" xfId="0" applyNumberFormat="1" applyFont="1"/>
    <xf numFmtId="4" fontId="16" fillId="0" borderId="0" xfId="0" applyNumberFormat="1" applyFont="1"/>
    <xf numFmtId="4" fontId="15" fillId="0" borderId="0" xfId="0" applyNumberFormat="1" applyFont="1"/>
    <xf numFmtId="0" fontId="17" fillId="0" borderId="0" xfId="0" applyFont="1"/>
    <xf numFmtId="49" fontId="17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8" fillId="0" borderId="0" xfId="0" applyFont="1"/>
    <xf numFmtId="4" fontId="17" fillId="0" borderId="0" xfId="0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19" fillId="0" borderId="0" xfId="0" applyFont="1" applyFill="1"/>
    <xf numFmtId="0" fontId="0" fillId="0" borderId="0" xfId="0" applyFill="1" applyAlignment="1">
      <alignment horizontal="center" vertical="center" wrapText="1"/>
    </xf>
    <xf numFmtId="0" fontId="17" fillId="0" borderId="0" xfId="0" applyFont="1" applyFill="1"/>
    <xf numFmtId="0" fontId="15" fillId="0" borderId="0" xfId="0" applyFont="1" applyFill="1"/>
    <xf numFmtId="0" fontId="7" fillId="0" borderId="0" xfId="0" applyFont="1" applyFill="1"/>
    <xf numFmtId="0" fontId="1" fillId="0" borderId="0" xfId="0" applyFont="1" applyFill="1"/>
    <xf numFmtId="4" fontId="17" fillId="0" borderId="0" xfId="0" applyNumberFormat="1" applyFont="1" applyFill="1"/>
    <xf numFmtId="4" fontId="15" fillId="0" borderId="0" xfId="0" applyNumberFormat="1" applyFont="1" applyFill="1"/>
    <xf numFmtId="4" fontId="7" fillId="0" borderId="0" xfId="0" applyNumberFormat="1" applyFont="1"/>
    <xf numFmtId="0" fontId="5" fillId="0" borderId="0" xfId="0" applyFont="1"/>
    <xf numFmtId="0" fontId="20" fillId="0" borderId="0" xfId="0" applyFont="1"/>
    <xf numFmtId="0" fontId="20" fillId="0" borderId="0" xfId="0" applyFont="1" applyFill="1"/>
    <xf numFmtId="4" fontId="20" fillId="0" borderId="0" xfId="0" applyNumberFormat="1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Fill="1"/>
    <xf numFmtId="2" fontId="0" fillId="0" borderId="0" xfId="0" applyNumberFormat="1" applyFill="1"/>
    <xf numFmtId="2" fontId="1" fillId="0" borderId="0" xfId="0" applyNumberFormat="1" applyFont="1" applyFill="1"/>
    <xf numFmtId="4" fontId="19" fillId="0" borderId="0" xfId="0" applyNumberFormat="1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8" fillId="0" borderId="0" xfId="0" applyFont="1" applyBorder="1" applyAlignment="1"/>
    <xf numFmtId="0" fontId="15" fillId="0" borderId="0" xfId="0" applyFont="1" applyBorder="1" applyAlignment="1">
      <alignment wrapText="1"/>
    </xf>
    <xf numFmtId="0" fontId="1" fillId="0" borderId="0" xfId="0" applyFont="1" applyBorder="1"/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A1467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698C2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98"/>
  <sheetViews>
    <sheetView tabSelected="1" topLeftCell="A580" workbookViewId="0">
      <selection activeCell="B605" sqref="B605"/>
    </sheetView>
  </sheetViews>
  <sheetFormatPr defaultColWidth="8.7109375" defaultRowHeight="15"/>
  <cols>
    <col min="1" max="1" width="19.140625" customWidth="1"/>
    <col min="2" max="2" width="53.140625" customWidth="1"/>
    <col min="3" max="3" width="19.140625" style="1" customWidth="1"/>
    <col min="4" max="4" width="1.5703125" customWidth="1"/>
    <col min="5" max="5" width="13.28515625" style="2" customWidth="1"/>
    <col min="6" max="6" width="14.140625" style="2" customWidth="1"/>
    <col min="7" max="7" width="13.7109375" style="3" customWidth="1"/>
    <col min="8" max="8" width="7.7109375" customWidth="1"/>
    <col min="9" max="9" width="8.7109375" style="53"/>
    <col min="10" max="10" width="9.42578125" style="53" customWidth="1"/>
    <col min="11" max="75" width="8.7109375" style="53"/>
    <col min="970" max="994" width="11.5703125" customWidth="1"/>
  </cols>
  <sheetData>
    <row r="1" spans="1:75">
      <c r="A1" s="4" t="s">
        <v>0</v>
      </c>
      <c r="B1" s="4" t="s">
        <v>1</v>
      </c>
    </row>
    <row r="3" spans="1:75" ht="15.75">
      <c r="A3" s="4" t="s">
        <v>2</v>
      </c>
      <c r="B3" s="5" t="s">
        <v>1</v>
      </c>
    </row>
    <row r="4" spans="1:75">
      <c r="A4" s="4"/>
      <c r="B4" s="4" t="s">
        <v>225</v>
      </c>
      <c r="C4" s="6"/>
    </row>
    <row r="5" spans="1:75">
      <c r="A5" s="4"/>
      <c r="B5" s="4"/>
      <c r="C5" s="6"/>
    </row>
    <row r="6" spans="1:75" s="9" customFormat="1" ht="30">
      <c r="A6" s="7" t="s">
        <v>3</v>
      </c>
      <c r="B6" s="7" t="s">
        <v>216</v>
      </c>
      <c r="C6" s="8"/>
      <c r="E6" s="10" t="s">
        <v>227</v>
      </c>
      <c r="F6" s="32" t="s">
        <v>226</v>
      </c>
      <c r="G6" s="35" t="s">
        <v>265</v>
      </c>
      <c r="H6" s="11" t="s">
        <v>4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</row>
    <row r="7" spans="1:75" ht="17.100000000000001" customHeight="1">
      <c r="E7" s="69">
        <v>1</v>
      </c>
      <c r="F7" s="69">
        <v>2</v>
      </c>
      <c r="G7" s="70">
        <v>3</v>
      </c>
    </row>
    <row r="8" spans="1:75" s="66" customFormat="1" ht="17.100000000000001" customHeight="1">
      <c r="A8" s="66" t="str">
        <f>A36</f>
        <v xml:space="preserve">RAZDJEL: 001 OPĆINSKO VIJEĆE, NAČELNIK, JEDINSTVENI UPRAVNI ODJEL, DJEČJI VRTIĆ MIHOLJČEK </v>
      </c>
      <c r="C8" s="66" t="s">
        <v>274</v>
      </c>
      <c r="E8" s="68">
        <f>SUM(E10,E26,E29)</f>
        <v>2799999.9957475611</v>
      </c>
      <c r="F8" s="68">
        <v>3950000</v>
      </c>
      <c r="G8" s="68">
        <f>F8-E8</f>
        <v>1150000.0042524389</v>
      </c>
      <c r="H8" s="68">
        <f t="shared" ref="H8:H71" si="0">F8/E8</f>
        <v>1.4107142878567773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</row>
    <row r="9" spans="1:75" s="4" customFormat="1" ht="17.100000000000001" customHeight="1">
      <c r="A9" s="12"/>
      <c r="B9" s="12"/>
      <c r="E9" s="13"/>
      <c r="F9" s="13"/>
      <c r="G9" s="33"/>
      <c r="H9" s="1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</row>
    <row r="10" spans="1:75" s="49" customFormat="1" ht="17.100000000000001" customHeight="1">
      <c r="A10" s="51" t="str">
        <f>A37</f>
        <v>GLAVA: 00101 OPĆINSKO VIJEĆE, NAČELNIK</v>
      </c>
      <c r="B10" s="51"/>
      <c r="E10" s="48">
        <f>SUM(E11:E24)</f>
        <v>2472150.3003464071</v>
      </c>
      <c r="F10" s="48">
        <v>3641768.37</v>
      </c>
      <c r="G10" s="48">
        <f t="shared" ref="G10:G72" si="1">F10-E10</f>
        <v>1169618.069653593</v>
      </c>
      <c r="H10" s="48">
        <f t="shared" si="0"/>
        <v>1.4731177022245379</v>
      </c>
      <c r="I10" s="56"/>
      <c r="J10" s="74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</row>
    <row r="11" spans="1:75" s="17" customFormat="1" ht="17.100000000000001" customHeight="1">
      <c r="A11" s="65" t="str">
        <f>A40</f>
        <v xml:space="preserve">PROGRAM: 1001 RAZVOJ ZAJEDNICE  </v>
      </c>
      <c r="B11" s="65"/>
      <c r="E11" s="33">
        <f>E40</f>
        <v>36233.326697192897</v>
      </c>
      <c r="F11" s="33">
        <f>F40</f>
        <v>20306.589687437798</v>
      </c>
      <c r="G11" s="33">
        <f t="shared" si="1"/>
        <v>-15926.737009755099</v>
      </c>
      <c r="H11" s="33">
        <f t="shared" si="0"/>
        <v>0.560439560439561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</row>
    <row r="12" spans="1:75" s="17" customFormat="1" ht="17.100000000000001" customHeight="1">
      <c r="A12" s="65" t="str">
        <f>A61</f>
        <v>PROGRAM: 1002 JAVNA UPRAVA I ADMINISTRACIJA</v>
      </c>
      <c r="B12" s="65"/>
      <c r="E12" s="33">
        <f>E61</f>
        <v>257278.71391598601</v>
      </c>
      <c r="F12" s="33">
        <v>667009.18000000005</v>
      </c>
      <c r="G12" s="33">
        <f t="shared" si="1"/>
        <v>409730.46608401404</v>
      </c>
      <c r="H12" s="33">
        <f t="shared" si="0"/>
        <v>2.592554859465797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</row>
    <row r="13" spans="1:75" s="17" customFormat="1" ht="17.100000000000001" customHeight="1">
      <c r="A13" s="65" t="str">
        <f>A196</f>
        <v xml:space="preserve">PROGRAM: 1003  ORGANIZACIJA I PROVOĐENJE ZAŠTITE I SPAŠAVANJA </v>
      </c>
      <c r="B13" s="65"/>
      <c r="E13" s="33">
        <f>E196</f>
        <v>48841.9934965824</v>
      </c>
      <c r="F13" s="33">
        <v>81842.009999999995</v>
      </c>
      <c r="G13" s="33">
        <f t="shared" si="1"/>
        <v>33000.016503417595</v>
      </c>
      <c r="H13" s="33">
        <f t="shared" si="0"/>
        <v>1.6756484357201082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17" customFormat="1" ht="17.100000000000001" customHeight="1">
      <c r="A14" s="65" t="str">
        <f>A236</f>
        <v xml:space="preserve">PROGRAM:1004  POTPORA POLJOPRIVREDI  </v>
      </c>
      <c r="B14" s="65"/>
      <c r="E14" s="33">
        <f>E236</f>
        <v>3981.68</v>
      </c>
      <c r="F14" s="33">
        <f>F236</f>
        <v>3981.68</v>
      </c>
      <c r="G14" s="33">
        <f t="shared" si="1"/>
        <v>0</v>
      </c>
      <c r="H14" s="33">
        <f t="shared" si="0"/>
        <v>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</row>
    <row r="15" spans="1:75" s="17" customFormat="1" ht="17.100000000000001" customHeight="1">
      <c r="A15" s="65" t="s">
        <v>210</v>
      </c>
      <c r="B15" s="65"/>
      <c r="E15" s="33">
        <f>E242</f>
        <v>1810339.1067755001</v>
      </c>
      <c r="F15" s="33">
        <v>2509225.2200000002</v>
      </c>
      <c r="G15" s="33">
        <f t="shared" si="1"/>
        <v>698886.11322450009</v>
      </c>
      <c r="H15" s="33">
        <f t="shared" si="0"/>
        <v>1.3860525967807913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</row>
    <row r="16" spans="1:75" s="17" customFormat="1" ht="17.100000000000001" customHeight="1">
      <c r="A16" s="65" t="s">
        <v>211</v>
      </c>
      <c r="B16" s="65"/>
      <c r="E16" s="33">
        <f>E363</f>
        <v>148782.26823279599</v>
      </c>
      <c r="F16" s="33">
        <v>192710.48</v>
      </c>
      <c r="G16" s="33">
        <f t="shared" si="1"/>
        <v>43928.211767204019</v>
      </c>
      <c r="H16" s="33">
        <f t="shared" si="0"/>
        <v>1.2952516606244409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</row>
    <row r="17" spans="1:75" s="17" customFormat="1" ht="17.100000000000001" customHeight="1">
      <c r="A17" s="65" t="str">
        <f>A494</f>
        <v xml:space="preserve">PROGRAM:1007  JAČANJE GOSPODARSTVA  </v>
      </c>
      <c r="B17" s="65"/>
      <c r="E17" s="33">
        <f>E494</f>
        <v>2919.90178512177</v>
      </c>
      <c r="F17" s="33">
        <f>F494</f>
        <v>2919.9</v>
      </c>
      <c r="G17" s="33">
        <f t="shared" si="1"/>
        <v>-1.7851217698989785E-3</v>
      </c>
      <c r="H17" s="33">
        <f t="shared" si="0"/>
        <v>0.99999938863636473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</row>
    <row r="18" spans="1:75" s="17" customFormat="1" ht="17.100000000000001" customHeight="1">
      <c r="A18" s="65" t="str">
        <f>A500</f>
        <v xml:space="preserve">PROGRAM:1008 ZAŠTITA OKOLIŠA   </v>
      </c>
      <c r="B18" s="65"/>
      <c r="E18" s="33">
        <f>E500</f>
        <v>5308.9123365850401</v>
      </c>
      <c r="F18" s="33">
        <v>5308.92</v>
      </c>
      <c r="G18" s="33">
        <f t="shared" si="1"/>
        <v>7.6634149600067758E-3</v>
      </c>
      <c r="H18" s="33">
        <f t="shared" si="0"/>
        <v>1.0000014435000004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</row>
    <row r="19" spans="1:75" s="17" customFormat="1" ht="17.100000000000001" customHeight="1">
      <c r="A19" s="65" t="str">
        <f>A516</f>
        <v xml:space="preserve">PROGRAM:1009 ZAŠTITA, OČUVANJE I UNAPREĐENJE ZDRAVLJA </v>
      </c>
      <c r="B19" s="65"/>
      <c r="E19" s="33">
        <f>E516</f>
        <v>11945.0527573163</v>
      </c>
      <c r="F19" s="33">
        <f>F516</f>
        <v>11945.05</v>
      </c>
      <c r="G19" s="33">
        <f t="shared" si="1"/>
        <v>-2.7573163006309187E-3</v>
      </c>
      <c r="H19" s="33">
        <f t="shared" si="0"/>
        <v>0.99999976916667033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</row>
    <row r="20" spans="1:75" s="17" customFormat="1" ht="17.100000000000001" customHeight="1">
      <c r="A20" s="65" t="str">
        <f>A532</f>
        <v>PROGRAM: 1010 RAZVOJ ŠKOLSTVA/OSNOVNA,SREDNJA VISOKA</v>
      </c>
      <c r="B20" s="65"/>
      <c r="E20" s="33">
        <f>E532</f>
        <v>33578.870528900399</v>
      </c>
      <c r="F20" s="33">
        <f>F532</f>
        <v>33578.872444754139</v>
      </c>
      <c r="G20" s="33">
        <f t="shared" si="1"/>
        <v>1.9158537397743203E-3</v>
      </c>
      <c r="H20" s="33">
        <f t="shared" si="0"/>
        <v>1.000000057055336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</row>
    <row r="21" spans="1:75" s="17" customFormat="1" ht="17.100000000000001" customHeight="1">
      <c r="A21" s="65" t="str">
        <f>A573</f>
        <v xml:space="preserve">PROGRAM:1011 RAZVOJ SPORTA I REKREACIJE </v>
      </c>
      <c r="B21" s="65"/>
      <c r="E21" s="33">
        <f>E573</f>
        <v>24155.5511314619</v>
      </c>
      <c r="F21" s="33">
        <f>F573</f>
        <v>24155.55</v>
      </c>
      <c r="G21" s="33">
        <f t="shared" si="1"/>
        <v>-1.1314619005133864E-3</v>
      </c>
      <c r="H21" s="33">
        <f t="shared" si="0"/>
        <v>0.99999995315934231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</row>
    <row r="22" spans="1:75" s="17" customFormat="1" ht="17.100000000000001" customHeight="1">
      <c r="A22" s="65" t="str">
        <f>A579</f>
        <v>PROGRAM:1012 PROMICANJE KULTURE I RELIGIJE</v>
      </c>
      <c r="B22" s="65"/>
      <c r="E22" s="33">
        <f>E579</f>
        <v>60919.769062313397</v>
      </c>
      <c r="F22" s="33">
        <f>F579</f>
        <v>60919.769062313331</v>
      </c>
      <c r="G22" s="33">
        <f t="shared" si="1"/>
        <v>-6.5483618527650833E-11</v>
      </c>
      <c r="H22" s="33">
        <f t="shared" si="0"/>
        <v>0.99999999999999889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</row>
    <row r="23" spans="1:75" s="17" customFormat="1" ht="17.100000000000001" customHeight="1">
      <c r="A23" s="65" t="str">
        <f>A615</f>
        <v xml:space="preserve">PROGRAM: 1013 SOCIJALNA SKRB </v>
      </c>
      <c r="B23" s="65"/>
      <c r="C23" s="65"/>
      <c r="D23" s="65"/>
      <c r="E23" s="33">
        <f t="shared" ref="E23:F23" si="2">E615</f>
        <v>14592.872785188099</v>
      </c>
      <c r="F23" s="33">
        <f t="shared" si="2"/>
        <v>14592.87278518809</v>
      </c>
      <c r="G23" s="33">
        <f t="shared" si="1"/>
        <v>0</v>
      </c>
      <c r="H23" s="33">
        <f t="shared" si="0"/>
        <v>0.99999999999999933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</row>
    <row r="24" spans="1:75" s="17" customFormat="1" ht="17.100000000000001" customHeight="1">
      <c r="A24" s="65" t="str">
        <f>A626</f>
        <v>PROGRAM: 1014 RAZVOJ I UPRAVLJANJE SUSTAVA VODOOPSKRBE</v>
      </c>
      <c r="B24" s="65"/>
      <c r="C24" s="65"/>
      <c r="D24" s="65"/>
      <c r="E24" s="33">
        <f t="shared" ref="E24:F24" si="3">E626</f>
        <v>13272.2808414626</v>
      </c>
      <c r="F24" s="33">
        <f t="shared" si="3"/>
        <v>13272.28</v>
      </c>
      <c r="G24" s="33">
        <f t="shared" si="1"/>
        <v>-8.414625990553759E-4</v>
      </c>
      <c r="H24" s="33">
        <f t="shared" si="0"/>
        <v>0.99999993660000053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</row>
    <row r="25" spans="1:75" s="4" customFormat="1" ht="17.100000000000001" customHeight="1">
      <c r="A25" s="12"/>
      <c r="B25" s="12"/>
      <c r="C25" s="12"/>
      <c r="D25" s="12"/>
      <c r="E25" s="13"/>
      <c r="F25" s="13"/>
      <c r="G25" s="33"/>
      <c r="H25" s="1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</row>
    <row r="26" spans="1:75" s="49" customFormat="1" ht="17.100000000000001" customHeight="1">
      <c r="A26" s="49" t="str">
        <f>A632</f>
        <v>GLAVA:00102  JEDINSTVENI UPRAVNI ODJEL</v>
      </c>
      <c r="B26" s="50"/>
      <c r="C26" s="50"/>
      <c r="D26" s="50"/>
      <c r="E26" s="48">
        <f t="shared" ref="E26:F27" si="4">E632</f>
        <v>119848.695998407</v>
      </c>
      <c r="F26" s="48">
        <f t="shared" si="4"/>
        <v>120530.63056340799</v>
      </c>
      <c r="G26" s="48">
        <f t="shared" si="1"/>
        <v>681.93456500099273</v>
      </c>
      <c r="H26" s="48">
        <f t="shared" si="0"/>
        <v>1.0056899623255815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</row>
    <row r="27" spans="1:75" s="17" customFormat="1" ht="17.100000000000001" customHeight="1">
      <c r="A27" s="17" t="str">
        <f>A633</f>
        <v>PROGRAM: 1002 JAVNA UPRAVA I ADMINISTRACIJA</v>
      </c>
      <c r="B27" s="64"/>
      <c r="C27" s="64"/>
      <c r="D27" s="64"/>
      <c r="E27" s="33">
        <f t="shared" si="4"/>
        <v>119848.695998407</v>
      </c>
      <c r="F27" s="33">
        <v>120530.63</v>
      </c>
      <c r="G27" s="33">
        <f t="shared" si="1"/>
        <v>681.93400159300654</v>
      </c>
      <c r="H27" s="33">
        <f t="shared" si="0"/>
        <v>1.0056899576245875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</row>
    <row r="28" spans="1:75" s="4" customFormat="1" ht="17.100000000000001" customHeight="1">
      <c r="E28" s="13"/>
      <c r="F28" s="13"/>
      <c r="G28" s="33"/>
      <c r="H28" s="1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</row>
    <row r="29" spans="1:75" s="49" customFormat="1" ht="17.100000000000001" customHeight="1">
      <c r="A29" s="49" t="str">
        <f>A647</f>
        <v xml:space="preserve">GLAVA:00103 DJEČJI VRTIĆ MIHOLJČEK </v>
      </c>
      <c r="B29" s="50"/>
      <c r="C29" s="50"/>
      <c r="D29" s="50"/>
      <c r="E29" s="48">
        <f t="shared" ref="E29:E30" si="5">E647</f>
        <v>208000.99940274699</v>
      </c>
      <c r="F29" s="48">
        <f>SUM(F30:F32)</f>
        <v>187700.99940274734</v>
      </c>
      <c r="G29" s="48">
        <f t="shared" si="1"/>
        <v>-20299.999999999651</v>
      </c>
      <c r="H29" s="48">
        <f t="shared" si="0"/>
        <v>0.90240431508363439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</row>
    <row r="30" spans="1:75" s="17" customFormat="1" ht="17.100000000000001" customHeight="1">
      <c r="A30" s="17" t="str">
        <f>A648</f>
        <v>PROGRAM: 1002 JAVNA UPRAVA I ADMINISTRACIJA</v>
      </c>
      <c r="B30" s="64"/>
      <c r="C30" s="64"/>
      <c r="D30" s="64"/>
      <c r="E30" s="33">
        <f t="shared" si="5"/>
        <v>185700.99940274699</v>
      </c>
      <c r="F30" s="33">
        <f t="shared" ref="F30" si="6">F648</f>
        <v>185700.99940274734</v>
      </c>
      <c r="G30" s="33">
        <v>0</v>
      </c>
      <c r="H30" s="33">
        <f t="shared" si="0"/>
        <v>1.0000000000000018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</row>
    <row r="31" spans="1:75" s="17" customFormat="1">
      <c r="A31" s="17" t="str">
        <f>A708</f>
        <v xml:space="preserve">PROGRAM:1005 ODRŽAVANJE KOMUNALNE INFRASTRUKTURE </v>
      </c>
      <c r="E31" s="33">
        <f>E708</f>
        <v>20300</v>
      </c>
      <c r="F31" s="33">
        <f>F708</f>
        <v>0</v>
      </c>
      <c r="G31" s="33">
        <f t="shared" si="1"/>
        <v>-20300</v>
      </c>
      <c r="H31" s="33">
        <f t="shared" si="0"/>
        <v>0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</row>
    <row r="32" spans="1:75" s="17" customFormat="1">
      <c r="A32" s="17" t="str">
        <f>A714</f>
        <v xml:space="preserve">PROGRAM:1008 ZAŠTITA OKOLIŠA   </v>
      </c>
      <c r="E32" s="33">
        <f>E714</f>
        <v>2000</v>
      </c>
      <c r="F32" s="33">
        <f>F714</f>
        <v>2000</v>
      </c>
      <c r="G32" s="33">
        <f t="shared" si="1"/>
        <v>0</v>
      </c>
      <c r="H32" s="33">
        <f t="shared" si="0"/>
        <v>1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</row>
    <row r="33" spans="1:75" s="4" customFormat="1">
      <c r="E33" s="13"/>
      <c r="F33" s="13"/>
      <c r="G33" s="33"/>
      <c r="H33" s="3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</row>
    <row r="34" spans="1:75" s="4" customFormat="1">
      <c r="E34" s="13"/>
      <c r="F34" s="13"/>
      <c r="G34" s="33"/>
      <c r="H34" s="3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</row>
    <row r="35" spans="1:75" s="15" customFormat="1" ht="30">
      <c r="A35" s="77"/>
      <c r="B35" s="77"/>
      <c r="C35" s="14"/>
      <c r="D35" s="11"/>
      <c r="E35" s="32" t="s">
        <v>217</v>
      </c>
      <c r="F35" s="32" t="s">
        <v>218</v>
      </c>
      <c r="G35" s="35" t="s">
        <v>265</v>
      </c>
      <c r="H35" s="11" t="s">
        <v>4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</row>
    <row r="36" spans="1:75" s="66" customFormat="1">
      <c r="A36" s="78" t="s">
        <v>275</v>
      </c>
      <c r="B36" s="78"/>
      <c r="C36" s="78"/>
      <c r="D36" s="78"/>
      <c r="E36" s="68">
        <v>2800000</v>
      </c>
      <c r="F36" s="68">
        <f>F8</f>
        <v>3950000</v>
      </c>
      <c r="G36" s="68">
        <f t="shared" si="1"/>
        <v>1150000</v>
      </c>
      <c r="H36" s="68">
        <f t="shared" si="0"/>
        <v>1.4107142857142858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</row>
    <row r="37" spans="1:75" s="46" customFormat="1" ht="15.75">
      <c r="A37" s="46" t="s">
        <v>5</v>
      </c>
      <c r="C37" s="47"/>
      <c r="E37" s="48">
        <v>2472150.30459884</v>
      </c>
      <c r="F37" s="48">
        <f>F10</f>
        <v>3641768.37</v>
      </c>
      <c r="G37" s="48">
        <f t="shared" si="1"/>
        <v>1169618.0654011602</v>
      </c>
      <c r="H37" s="48">
        <f t="shared" si="0"/>
        <v>1.4731176996905762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</row>
    <row r="38" spans="1:75" s="46" customFormat="1" ht="15.75">
      <c r="A38" s="46" t="s">
        <v>6</v>
      </c>
      <c r="C38" s="47"/>
      <c r="E38" s="48">
        <v>119848.695998407</v>
      </c>
      <c r="F38" s="48">
        <f>SUM(F633)</f>
        <v>120530.63056340799</v>
      </c>
      <c r="G38" s="48">
        <f t="shared" si="1"/>
        <v>681.93456500099273</v>
      </c>
      <c r="H38" s="48">
        <f t="shared" si="0"/>
        <v>1.0056899623255815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</row>
    <row r="39" spans="1:75" s="46" customFormat="1" ht="15.75">
      <c r="A39" s="46" t="s">
        <v>276</v>
      </c>
      <c r="C39" s="47"/>
      <c r="E39" s="48">
        <v>208000.99940274699</v>
      </c>
      <c r="F39" s="48">
        <f>F29</f>
        <v>187700.99940274734</v>
      </c>
      <c r="G39" s="48">
        <f t="shared" si="1"/>
        <v>-20299.999999999651</v>
      </c>
      <c r="H39" s="48">
        <f t="shared" si="0"/>
        <v>0.90240431508363439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</row>
    <row r="40" spans="1:75" s="42" customFormat="1" ht="15.75">
      <c r="A40" s="42" t="s">
        <v>7</v>
      </c>
      <c r="C40" s="43"/>
      <c r="E40" s="44">
        <v>36233.326697192897</v>
      </c>
      <c r="F40" s="44">
        <f>SUM(F41,F46,F51,F56)</f>
        <v>20306.589687437798</v>
      </c>
      <c r="G40" s="44">
        <f t="shared" si="1"/>
        <v>-15926.737009755099</v>
      </c>
      <c r="H40" s="44">
        <f t="shared" si="0"/>
        <v>0.560439560439561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</row>
    <row r="41" spans="1:75" s="37" customFormat="1">
      <c r="A41" s="37" t="s">
        <v>8</v>
      </c>
      <c r="C41" s="38"/>
      <c r="E41" s="39">
        <v>6636.1404207312999</v>
      </c>
      <c r="F41" s="39">
        <v>6636.1404207312999</v>
      </c>
      <c r="G41" s="40">
        <f t="shared" si="1"/>
        <v>0</v>
      </c>
      <c r="H41" s="40">
        <f t="shared" si="0"/>
        <v>1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</row>
    <row r="42" spans="1:75" s="18" customFormat="1">
      <c r="A42" s="18" t="s">
        <v>9</v>
      </c>
      <c r="C42" s="19"/>
      <c r="E42" s="20">
        <v>6636.1404207312999</v>
      </c>
      <c r="F42" s="20">
        <v>6636.1404207312999</v>
      </c>
      <c r="G42" s="20">
        <f t="shared" si="1"/>
        <v>0</v>
      </c>
      <c r="H42" s="20">
        <f t="shared" si="0"/>
        <v>1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</row>
    <row r="43" spans="1:75" s="18" customFormat="1">
      <c r="A43" s="18">
        <v>3</v>
      </c>
      <c r="B43" s="18" t="s">
        <v>10</v>
      </c>
      <c r="C43" s="19" t="s">
        <v>11</v>
      </c>
      <c r="E43" s="20">
        <v>6636.1404207312999</v>
      </c>
      <c r="F43" s="20">
        <v>6636.1404207312999</v>
      </c>
      <c r="G43" s="20">
        <f t="shared" si="1"/>
        <v>0</v>
      </c>
      <c r="H43" s="20">
        <f t="shared" si="0"/>
        <v>1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</row>
    <row r="44" spans="1:75" s="18" customFormat="1">
      <c r="A44" s="18">
        <v>37</v>
      </c>
      <c r="B44" s="18" t="s">
        <v>12</v>
      </c>
      <c r="C44" s="19" t="s">
        <v>11</v>
      </c>
      <c r="E44" s="20">
        <v>6636.1404207312999</v>
      </c>
      <c r="F44" s="20">
        <v>6636.1404207312999</v>
      </c>
      <c r="G44" s="20">
        <f t="shared" si="1"/>
        <v>0</v>
      </c>
      <c r="H44" s="20">
        <f t="shared" si="0"/>
        <v>1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</row>
    <row r="45" spans="1:75" s="18" customFormat="1">
      <c r="A45" s="18">
        <v>372</v>
      </c>
      <c r="B45" s="18" t="s">
        <v>13</v>
      </c>
      <c r="C45" s="19" t="s">
        <v>11</v>
      </c>
      <c r="E45" s="20">
        <v>6636.1404207312999</v>
      </c>
      <c r="F45" s="20">
        <v>6636.1404207312999</v>
      </c>
      <c r="G45" s="20">
        <f t="shared" si="1"/>
        <v>0</v>
      </c>
      <c r="H45" s="20">
        <f t="shared" si="0"/>
        <v>1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</row>
    <row r="46" spans="1:75" s="37" customFormat="1">
      <c r="A46" s="37" t="s">
        <v>14</v>
      </c>
      <c r="C46" s="38"/>
      <c r="E46" s="39">
        <v>11148.7159068286</v>
      </c>
      <c r="F46" s="39">
        <v>11148.7159068286</v>
      </c>
      <c r="G46" s="40">
        <f t="shared" si="1"/>
        <v>0</v>
      </c>
      <c r="H46" s="40">
        <f t="shared" si="0"/>
        <v>1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</row>
    <row r="47" spans="1:75" s="18" customFormat="1">
      <c r="A47" s="18" t="s">
        <v>15</v>
      </c>
      <c r="C47" s="19"/>
      <c r="D47" s="18" t="s">
        <v>1</v>
      </c>
      <c r="E47" s="20">
        <v>11148.7159068286</v>
      </c>
      <c r="F47" s="20">
        <v>11148.7159068286</v>
      </c>
      <c r="G47" s="20">
        <f t="shared" si="1"/>
        <v>0</v>
      </c>
      <c r="H47" s="20">
        <f t="shared" si="0"/>
        <v>1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</row>
    <row r="48" spans="1:75" s="18" customFormat="1">
      <c r="A48" s="18">
        <v>3</v>
      </c>
      <c r="B48" s="18" t="s">
        <v>10</v>
      </c>
      <c r="C48" s="19" t="s">
        <v>16</v>
      </c>
      <c r="E48" s="20">
        <v>11148.7159068286</v>
      </c>
      <c r="F48" s="20">
        <v>11148.7159068286</v>
      </c>
      <c r="G48" s="20">
        <f t="shared" si="1"/>
        <v>0</v>
      </c>
      <c r="H48" s="20">
        <f t="shared" si="0"/>
        <v>1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</row>
    <row r="49" spans="1:75" s="18" customFormat="1">
      <c r="A49" s="18">
        <v>38</v>
      </c>
      <c r="B49" s="18" t="s">
        <v>17</v>
      </c>
      <c r="C49" s="19" t="s">
        <v>16</v>
      </c>
      <c r="E49" s="20">
        <v>11148.7159068286</v>
      </c>
      <c r="F49" s="20">
        <v>11148.7159068286</v>
      </c>
      <c r="G49" s="20">
        <f t="shared" si="1"/>
        <v>0</v>
      </c>
      <c r="H49" s="20">
        <f t="shared" si="0"/>
        <v>1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</row>
    <row r="50" spans="1:75" s="18" customFormat="1">
      <c r="A50" s="18">
        <v>381</v>
      </c>
      <c r="B50" s="18" t="s">
        <v>18</v>
      </c>
      <c r="C50" s="19" t="s">
        <v>16</v>
      </c>
      <c r="E50" s="20">
        <v>11148.7159068286</v>
      </c>
      <c r="F50" s="20">
        <v>11148.7159068286</v>
      </c>
      <c r="G50" s="20">
        <f t="shared" si="1"/>
        <v>0</v>
      </c>
      <c r="H50" s="20">
        <f t="shared" si="0"/>
        <v>1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</row>
    <row r="51" spans="1:75" s="37" customFormat="1">
      <c r="A51" s="37" t="s">
        <v>19</v>
      </c>
      <c r="C51" s="38"/>
      <c r="E51" s="39">
        <v>530.89123365850401</v>
      </c>
      <c r="F51" s="39">
        <v>530.89123365850401</v>
      </c>
      <c r="G51" s="40">
        <f t="shared" si="1"/>
        <v>0</v>
      </c>
      <c r="H51" s="40">
        <f t="shared" si="0"/>
        <v>1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</row>
    <row r="52" spans="1:75" s="18" customFormat="1">
      <c r="A52" s="18" t="s">
        <v>15</v>
      </c>
      <c r="C52" s="19"/>
      <c r="D52" s="18" t="s">
        <v>1</v>
      </c>
      <c r="E52" s="20">
        <v>530.89123365850401</v>
      </c>
      <c r="F52" s="20">
        <v>530.89123365850401</v>
      </c>
      <c r="G52" s="20">
        <f t="shared" si="1"/>
        <v>0</v>
      </c>
      <c r="H52" s="20">
        <f t="shared" si="0"/>
        <v>1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</row>
    <row r="53" spans="1:75" s="18" customFormat="1">
      <c r="A53" s="18">
        <v>3</v>
      </c>
      <c r="B53" s="18" t="s">
        <v>10</v>
      </c>
      <c r="C53" s="19" t="s">
        <v>16</v>
      </c>
      <c r="E53" s="20">
        <v>530.89123365850401</v>
      </c>
      <c r="F53" s="20">
        <v>530.89123365850401</v>
      </c>
      <c r="G53" s="20">
        <f t="shared" si="1"/>
        <v>0</v>
      </c>
      <c r="H53" s="20">
        <f t="shared" si="0"/>
        <v>1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</row>
    <row r="54" spans="1:75" s="18" customFormat="1">
      <c r="A54" s="18">
        <v>38</v>
      </c>
      <c r="B54" s="18" t="s">
        <v>17</v>
      </c>
      <c r="C54" s="19" t="s">
        <v>16</v>
      </c>
      <c r="E54" s="20">
        <v>530.89123365850401</v>
      </c>
      <c r="F54" s="20">
        <v>530.89123365850401</v>
      </c>
      <c r="G54" s="20">
        <f t="shared" si="1"/>
        <v>0</v>
      </c>
      <c r="H54" s="20">
        <f t="shared" si="0"/>
        <v>1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</row>
    <row r="55" spans="1:75" s="18" customFormat="1">
      <c r="A55" s="18">
        <v>381</v>
      </c>
      <c r="B55" s="18" t="s">
        <v>18</v>
      </c>
      <c r="C55" s="19" t="s">
        <v>16</v>
      </c>
      <c r="E55" s="20">
        <v>530.89123365850401</v>
      </c>
      <c r="F55" s="20">
        <v>530.89123365850401</v>
      </c>
      <c r="G55" s="20">
        <f t="shared" si="1"/>
        <v>0</v>
      </c>
      <c r="H55" s="20">
        <f t="shared" si="0"/>
        <v>1</v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</row>
    <row r="56" spans="1:75" s="37" customFormat="1">
      <c r="A56" s="37" t="s">
        <v>20</v>
      </c>
      <c r="C56" s="38"/>
      <c r="E56" s="39">
        <v>1990.8421262193899</v>
      </c>
      <c r="F56" s="39">
        <v>1990.8421262193899</v>
      </c>
      <c r="G56" s="40">
        <f t="shared" si="1"/>
        <v>0</v>
      </c>
      <c r="H56" s="40">
        <f t="shared" si="0"/>
        <v>1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</row>
    <row r="57" spans="1:75" s="18" customFormat="1">
      <c r="A57" s="18" t="s">
        <v>15</v>
      </c>
      <c r="C57" s="19"/>
      <c r="D57" s="18" t="s">
        <v>1</v>
      </c>
      <c r="E57" s="20">
        <v>1990.8421262193899</v>
      </c>
      <c r="F57" s="20">
        <v>1990.8421262193899</v>
      </c>
      <c r="G57" s="20">
        <f t="shared" si="1"/>
        <v>0</v>
      </c>
      <c r="H57" s="20">
        <f t="shared" si="0"/>
        <v>1</v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</row>
    <row r="58" spans="1:75" s="18" customFormat="1">
      <c r="A58" s="18">
        <v>3</v>
      </c>
      <c r="B58" s="18" t="s">
        <v>10</v>
      </c>
      <c r="C58" s="19" t="s">
        <v>16</v>
      </c>
      <c r="E58" s="20">
        <v>1990.8421262193899</v>
      </c>
      <c r="F58" s="20">
        <v>1990.8421262193899</v>
      </c>
      <c r="G58" s="20">
        <f t="shared" si="1"/>
        <v>0</v>
      </c>
      <c r="H58" s="20">
        <f t="shared" si="0"/>
        <v>1</v>
      </c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</row>
    <row r="59" spans="1:75" s="18" customFormat="1">
      <c r="A59" s="18">
        <v>32</v>
      </c>
      <c r="B59" s="18" t="s">
        <v>21</v>
      </c>
      <c r="C59" s="19" t="s">
        <v>16</v>
      </c>
      <c r="E59" s="20">
        <v>1990.8421262193899</v>
      </c>
      <c r="F59" s="20">
        <v>1990.8421262193899</v>
      </c>
      <c r="G59" s="20">
        <f t="shared" si="1"/>
        <v>0</v>
      </c>
      <c r="H59" s="20">
        <f t="shared" si="0"/>
        <v>1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</row>
    <row r="60" spans="1:75" s="18" customFormat="1">
      <c r="A60" s="18">
        <v>329</v>
      </c>
      <c r="B60" s="18" t="s">
        <v>21</v>
      </c>
      <c r="C60" s="19" t="s">
        <v>16</v>
      </c>
      <c r="E60" s="20">
        <v>1990.8421262193899</v>
      </c>
      <c r="F60" s="20">
        <v>1990.8421262193899</v>
      </c>
      <c r="G60" s="20">
        <f t="shared" si="1"/>
        <v>0</v>
      </c>
      <c r="H60" s="20">
        <f t="shared" si="0"/>
        <v>1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</row>
    <row r="61" spans="1:75" s="42" customFormat="1" ht="15.75">
      <c r="A61" s="45" t="s">
        <v>22</v>
      </c>
      <c r="C61" s="43"/>
      <c r="E61" s="44">
        <v>257278.71391598601</v>
      </c>
      <c r="F61" s="44">
        <v>667009.11</v>
      </c>
      <c r="G61" s="44">
        <f t="shared" si="1"/>
        <v>409730.39608401398</v>
      </c>
      <c r="H61" s="44">
        <f t="shared" si="0"/>
        <v>2.5925545873873221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</row>
    <row r="62" spans="1:75" s="37" customFormat="1">
      <c r="A62" s="37" t="s">
        <v>23</v>
      </c>
      <c r="C62" s="38"/>
      <c r="E62" s="39">
        <v>62910.611188532799</v>
      </c>
      <c r="F62" s="39">
        <v>60256.15</v>
      </c>
      <c r="G62" s="40">
        <f t="shared" si="1"/>
        <v>-2654.4611885327977</v>
      </c>
      <c r="H62" s="40">
        <f t="shared" si="0"/>
        <v>0.95780582737341702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</row>
    <row r="63" spans="1:75" s="18" customFormat="1" ht="21">
      <c r="A63" s="18" t="s">
        <v>15</v>
      </c>
      <c r="C63" s="19"/>
      <c r="D63" s="22" t="s">
        <v>1</v>
      </c>
      <c r="E63" s="20">
        <v>62910.611188532799</v>
      </c>
      <c r="F63" s="20">
        <v>60256.15</v>
      </c>
      <c r="G63" s="20">
        <f t="shared" si="1"/>
        <v>-2654.4611885327977</v>
      </c>
      <c r="H63" s="20">
        <f t="shared" si="0"/>
        <v>0.95780582737341702</v>
      </c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</row>
    <row r="64" spans="1:75" s="18" customFormat="1">
      <c r="A64" s="18">
        <v>3</v>
      </c>
      <c r="B64" s="18" t="s">
        <v>24</v>
      </c>
      <c r="C64" s="19" t="s">
        <v>25</v>
      </c>
      <c r="E64" s="20">
        <v>62910.611188532799</v>
      </c>
      <c r="F64" s="20">
        <v>60256.15</v>
      </c>
      <c r="G64" s="20">
        <f t="shared" si="1"/>
        <v>-2654.4611885327977</v>
      </c>
      <c r="H64" s="20">
        <f t="shared" si="0"/>
        <v>0.95780582737341702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</row>
    <row r="65" spans="1:75" s="18" customFormat="1">
      <c r="A65" s="18">
        <v>32</v>
      </c>
      <c r="B65" s="18" t="s">
        <v>26</v>
      </c>
      <c r="C65" s="19" t="s">
        <v>25</v>
      </c>
      <c r="E65" s="20">
        <v>62910.611188532799</v>
      </c>
      <c r="F65" s="20">
        <v>60256.15</v>
      </c>
      <c r="G65" s="20">
        <f t="shared" si="1"/>
        <v>-2654.4611885327977</v>
      </c>
      <c r="H65" s="20">
        <f t="shared" si="0"/>
        <v>0.95780582737341702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</row>
    <row r="66" spans="1:75" s="18" customFormat="1">
      <c r="A66" s="18">
        <v>322</v>
      </c>
      <c r="B66" s="18" t="s">
        <v>27</v>
      </c>
      <c r="C66" s="19" t="s">
        <v>25</v>
      </c>
      <c r="E66" s="20">
        <v>43267.6355431681</v>
      </c>
      <c r="F66" s="20">
        <v>40613.17</v>
      </c>
      <c r="G66" s="20">
        <f t="shared" si="1"/>
        <v>-2654.4655431681022</v>
      </c>
      <c r="H66" s="20">
        <f t="shared" si="0"/>
        <v>0.93865009007668687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</row>
    <row r="67" spans="1:75" s="18" customFormat="1">
      <c r="A67" s="18">
        <v>323</v>
      </c>
      <c r="B67" s="18" t="s">
        <v>28</v>
      </c>
      <c r="C67" s="19" t="s">
        <v>25</v>
      </c>
      <c r="E67" s="20">
        <v>9290.5965890238203</v>
      </c>
      <c r="F67" s="20">
        <v>9290.5965890238203</v>
      </c>
      <c r="G67" s="20">
        <f t="shared" si="1"/>
        <v>0</v>
      </c>
      <c r="H67" s="20">
        <f t="shared" si="0"/>
        <v>1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</row>
    <row r="68" spans="1:75" s="18" customFormat="1">
      <c r="A68" s="18">
        <v>329</v>
      </c>
      <c r="B68" s="18" t="s">
        <v>21</v>
      </c>
      <c r="C68" s="19" t="s">
        <v>25</v>
      </c>
      <c r="E68" s="20">
        <v>10352.3790563408</v>
      </c>
      <c r="F68" s="20">
        <v>10352.3790563408</v>
      </c>
      <c r="G68" s="20">
        <f t="shared" si="1"/>
        <v>0</v>
      </c>
      <c r="H68" s="20">
        <f t="shared" si="0"/>
        <v>1</v>
      </c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</row>
    <row r="69" spans="1:75" s="37" customFormat="1">
      <c r="A69" s="37" t="s">
        <v>29</v>
      </c>
      <c r="C69" s="38"/>
      <c r="E69" s="39">
        <v>5304.4621408188996</v>
      </c>
      <c r="F69" s="39">
        <v>5057.8500000000004</v>
      </c>
      <c r="G69" s="40">
        <f t="shared" si="1"/>
        <v>-246.61214081889921</v>
      </c>
      <c r="H69" s="40">
        <f t="shared" si="0"/>
        <v>0.95350854916633876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</row>
    <row r="70" spans="1:75" s="18" customFormat="1">
      <c r="A70" s="18" t="s">
        <v>15</v>
      </c>
      <c r="C70" s="19"/>
      <c r="D70" s="18" t="s">
        <v>1</v>
      </c>
      <c r="E70" s="20">
        <v>5304.4621408188996</v>
      </c>
      <c r="F70" s="20">
        <v>5057.8500000000004</v>
      </c>
      <c r="G70" s="20">
        <f t="shared" si="1"/>
        <v>-246.61214081889921</v>
      </c>
      <c r="H70" s="20">
        <f t="shared" si="0"/>
        <v>0.95350854916633876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</row>
    <row r="71" spans="1:75" s="18" customFormat="1">
      <c r="A71" s="18">
        <v>3</v>
      </c>
      <c r="B71" s="18" t="s">
        <v>10</v>
      </c>
      <c r="C71" s="19" t="s">
        <v>30</v>
      </c>
      <c r="E71" s="20">
        <v>5304.4621408188996</v>
      </c>
      <c r="F71" s="20">
        <v>5057.8500000000004</v>
      </c>
      <c r="G71" s="20">
        <f t="shared" si="1"/>
        <v>-246.61214081889921</v>
      </c>
      <c r="H71" s="20">
        <f t="shared" si="0"/>
        <v>0.95350854916633876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</row>
    <row r="72" spans="1:75" s="18" customFormat="1">
      <c r="A72" s="18">
        <v>32</v>
      </c>
      <c r="B72" s="18" t="s">
        <v>31</v>
      </c>
      <c r="C72" s="19" t="s">
        <v>30</v>
      </c>
      <c r="E72" s="20">
        <v>5304.4621408188996</v>
      </c>
      <c r="F72" s="20">
        <v>5057.8500000000004</v>
      </c>
      <c r="G72" s="20">
        <f t="shared" si="1"/>
        <v>-246.61214081889921</v>
      </c>
      <c r="H72" s="20">
        <f t="shared" ref="H72:H120" si="7">F72/E72</f>
        <v>0.95350854916633876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</row>
    <row r="73" spans="1:75" s="18" customFormat="1">
      <c r="A73" s="18">
        <v>329</v>
      </c>
      <c r="B73" s="18" t="s">
        <v>21</v>
      </c>
      <c r="C73" s="19" t="s">
        <v>30</v>
      </c>
      <c r="E73" s="20">
        <v>5304.4621408188996</v>
      </c>
      <c r="F73" s="20">
        <v>5057.8500000000004</v>
      </c>
      <c r="G73" s="20">
        <f t="shared" ref="G73:G136" si="8">F73-E73</f>
        <v>-246.61214081889921</v>
      </c>
      <c r="H73" s="20">
        <f t="shared" si="7"/>
        <v>0.95350854916633876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</row>
    <row r="74" spans="1:75" s="37" customFormat="1">
      <c r="A74" s="37" t="s">
        <v>32</v>
      </c>
      <c r="C74" s="38"/>
      <c r="E74" s="39">
        <v>24686.442365120402</v>
      </c>
      <c r="F74" s="39">
        <v>22032</v>
      </c>
      <c r="G74" s="40">
        <f t="shared" si="8"/>
        <v>-2654.4423651204015</v>
      </c>
      <c r="H74" s="40">
        <f t="shared" si="7"/>
        <v>0.89247367741935646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</row>
    <row r="75" spans="1:75" s="18" customFormat="1" ht="21">
      <c r="A75" s="18" t="s">
        <v>33</v>
      </c>
      <c r="C75" s="19"/>
      <c r="D75" s="22" t="s">
        <v>1</v>
      </c>
      <c r="E75" s="20">
        <v>24686.442365120402</v>
      </c>
      <c r="F75" s="20">
        <v>22032</v>
      </c>
      <c r="G75" s="20">
        <f t="shared" si="8"/>
        <v>-2654.4423651204015</v>
      </c>
      <c r="H75" s="20">
        <f t="shared" si="7"/>
        <v>0.89247367741935646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</row>
    <row r="76" spans="1:75" s="18" customFormat="1">
      <c r="A76" s="18">
        <v>3</v>
      </c>
      <c r="B76" s="18" t="s">
        <v>24</v>
      </c>
      <c r="C76" s="19" t="s">
        <v>30</v>
      </c>
      <c r="E76" s="20">
        <v>24686.442365120402</v>
      </c>
      <c r="F76" s="20">
        <v>22032</v>
      </c>
      <c r="G76" s="20">
        <f t="shared" si="8"/>
        <v>-2654.4423651204015</v>
      </c>
      <c r="H76" s="20">
        <f t="shared" si="7"/>
        <v>0.89247367741935646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</row>
    <row r="77" spans="1:75" s="18" customFormat="1">
      <c r="A77" s="18">
        <v>32</v>
      </c>
      <c r="B77" s="18" t="s">
        <v>31</v>
      </c>
      <c r="C77" s="19" t="s">
        <v>30</v>
      </c>
      <c r="E77" s="20">
        <v>24686.442365120402</v>
      </c>
      <c r="F77" s="20">
        <v>22032</v>
      </c>
      <c r="G77" s="20">
        <f t="shared" si="8"/>
        <v>-2654.4423651204015</v>
      </c>
      <c r="H77" s="20">
        <f t="shared" si="7"/>
        <v>0.89247367741935646</v>
      </c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</row>
    <row r="78" spans="1:75" s="18" customFormat="1">
      <c r="A78" s="18">
        <v>323</v>
      </c>
      <c r="B78" s="18" t="s">
        <v>34</v>
      </c>
      <c r="C78" s="19" t="s">
        <v>30</v>
      </c>
      <c r="E78" s="20">
        <v>24686.442365120402</v>
      </c>
      <c r="F78" s="20">
        <v>22032</v>
      </c>
      <c r="G78" s="20">
        <f t="shared" si="8"/>
        <v>-2654.4423651204015</v>
      </c>
      <c r="H78" s="20">
        <f t="shared" si="7"/>
        <v>0.89247367741935646</v>
      </c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</row>
    <row r="79" spans="1:75" s="37" customFormat="1">
      <c r="A79" s="37" t="s">
        <v>35</v>
      </c>
      <c r="C79" s="38"/>
      <c r="E79" s="39">
        <v>9556.0422058530803</v>
      </c>
      <c r="F79" s="39">
        <v>6842.67</v>
      </c>
      <c r="G79" s="40">
        <f t="shared" si="8"/>
        <v>-2713.3722058530802</v>
      </c>
      <c r="H79" s="40">
        <f t="shared" si="7"/>
        <v>0.71605690437499969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</row>
    <row r="80" spans="1:75" s="18" customFormat="1" ht="18.75">
      <c r="A80" s="18" t="s">
        <v>15</v>
      </c>
      <c r="C80" s="19"/>
      <c r="D80" s="23" t="s">
        <v>1</v>
      </c>
      <c r="E80" s="20">
        <v>9556.0422058530803</v>
      </c>
      <c r="F80" s="20">
        <v>6842.67</v>
      </c>
      <c r="G80" s="20">
        <f t="shared" si="8"/>
        <v>-2713.3722058530802</v>
      </c>
      <c r="H80" s="20">
        <f t="shared" si="7"/>
        <v>0.71605690437499969</v>
      </c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</row>
    <row r="81" spans="1:75" s="18" customFormat="1">
      <c r="A81" s="18">
        <v>3</v>
      </c>
      <c r="B81" s="18" t="s">
        <v>10</v>
      </c>
      <c r="C81" s="19" t="s">
        <v>36</v>
      </c>
      <c r="E81" s="20">
        <v>9556.0422058530803</v>
      </c>
      <c r="F81" s="20">
        <v>6842.67</v>
      </c>
      <c r="G81" s="20">
        <f t="shared" si="8"/>
        <v>-2713.3722058530802</v>
      </c>
      <c r="H81" s="20">
        <f t="shared" si="7"/>
        <v>0.71605690437499969</v>
      </c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</row>
    <row r="82" spans="1:75" s="18" customFormat="1">
      <c r="A82" s="18">
        <v>34</v>
      </c>
      <c r="B82" s="18" t="s">
        <v>37</v>
      </c>
      <c r="C82" s="19" t="s">
        <v>36</v>
      </c>
      <c r="E82" s="20">
        <v>9556.0422058530803</v>
      </c>
      <c r="F82" s="20">
        <v>6842.67</v>
      </c>
      <c r="G82" s="20">
        <f t="shared" si="8"/>
        <v>-2713.3722058530802</v>
      </c>
      <c r="H82" s="20">
        <f t="shared" si="7"/>
        <v>0.71605690437499969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</row>
    <row r="83" spans="1:75" s="18" customFormat="1">
      <c r="A83" s="18">
        <v>342</v>
      </c>
      <c r="B83" s="18" t="s">
        <v>38</v>
      </c>
      <c r="C83" s="19" t="s">
        <v>36</v>
      </c>
      <c r="E83" s="20">
        <v>7963.3685048775596</v>
      </c>
      <c r="F83" s="20">
        <v>5250</v>
      </c>
      <c r="G83" s="20">
        <f t="shared" si="8"/>
        <v>-2713.3685048775596</v>
      </c>
      <c r="H83" s="20">
        <f t="shared" si="7"/>
        <v>0.65926875000000029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</row>
    <row r="84" spans="1:75" s="18" customFormat="1">
      <c r="A84" s="18">
        <v>343</v>
      </c>
      <c r="B84" s="18" t="s">
        <v>39</v>
      </c>
      <c r="C84" s="19" t="s">
        <v>36</v>
      </c>
      <c r="E84" s="20">
        <v>1592.67370097551</v>
      </c>
      <c r="F84" s="20">
        <v>1592.67370097551</v>
      </c>
      <c r="G84" s="20">
        <f t="shared" si="8"/>
        <v>0</v>
      </c>
      <c r="H84" s="20">
        <f t="shared" si="7"/>
        <v>1</v>
      </c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</row>
    <row r="85" spans="1:75" s="37" customFormat="1">
      <c r="A85" s="37" t="s">
        <v>40</v>
      </c>
      <c r="C85" s="38"/>
      <c r="E85" s="39">
        <v>15661.291392925899</v>
      </c>
      <c r="F85" s="39">
        <v>15661.291392925899</v>
      </c>
      <c r="G85" s="40">
        <f t="shared" si="8"/>
        <v>0</v>
      </c>
      <c r="H85" s="40">
        <f t="shared" si="7"/>
        <v>1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</row>
    <row r="86" spans="1:75" s="18" customFormat="1">
      <c r="A86" s="24" t="s">
        <v>41</v>
      </c>
      <c r="B86" s="24"/>
      <c r="C86" s="25"/>
      <c r="D86" s="24"/>
      <c r="E86" s="26">
        <v>15661.291392925899</v>
      </c>
      <c r="F86" s="26">
        <v>15661.291392925899</v>
      </c>
      <c r="G86" s="20">
        <f t="shared" si="8"/>
        <v>0</v>
      </c>
      <c r="H86" s="20">
        <f t="shared" si="7"/>
        <v>1</v>
      </c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</row>
    <row r="87" spans="1:75" s="18" customFormat="1" ht="21">
      <c r="A87" s="18">
        <v>3</v>
      </c>
      <c r="B87" s="18" t="s">
        <v>10</v>
      </c>
      <c r="C87" s="19" t="s">
        <v>30</v>
      </c>
      <c r="D87" s="22" t="s">
        <v>1</v>
      </c>
      <c r="E87" s="26">
        <v>15661.291392925899</v>
      </c>
      <c r="F87" s="26">
        <v>15661.291392925899</v>
      </c>
      <c r="G87" s="20">
        <f t="shared" si="8"/>
        <v>0</v>
      </c>
      <c r="H87" s="20">
        <f t="shared" si="7"/>
        <v>1</v>
      </c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</row>
    <row r="88" spans="1:75" s="18" customFormat="1">
      <c r="A88" s="18">
        <v>32</v>
      </c>
      <c r="B88" s="18" t="s">
        <v>31</v>
      </c>
      <c r="C88" s="19" t="s">
        <v>30</v>
      </c>
      <c r="E88" s="26">
        <v>15661.291392925899</v>
      </c>
      <c r="F88" s="26">
        <v>15661.291392925899</v>
      </c>
      <c r="G88" s="20">
        <f t="shared" si="8"/>
        <v>0</v>
      </c>
      <c r="H88" s="20">
        <f t="shared" si="7"/>
        <v>1</v>
      </c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</row>
    <row r="89" spans="1:75" s="18" customFormat="1">
      <c r="A89" s="18">
        <v>324</v>
      </c>
      <c r="B89" s="18" t="s">
        <v>42</v>
      </c>
      <c r="C89" s="19" t="s">
        <v>30</v>
      </c>
      <c r="E89" s="26">
        <v>15661.291392925899</v>
      </c>
      <c r="F89" s="26">
        <v>15661.291392925899</v>
      </c>
      <c r="G89" s="20">
        <f t="shared" si="8"/>
        <v>0</v>
      </c>
      <c r="H89" s="20">
        <f t="shared" si="7"/>
        <v>1</v>
      </c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</row>
    <row r="90" spans="1:75" s="37" customFormat="1">
      <c r="A90" s="37" t="s">
        <v>43</v>
      </c>
      <c r="C90" s="38"/>
      <c r="E90" s="39">
        <v>1128.14387152432</v>
      </c>
      <c r="F90" s="39">
        <v>1128.14387152432</v>
      </c>
      <c r="G90" s="40">
        <f t="shared" si="8"/>
        <v>0</v>
      </c>
      <c r="H90" s="40">
        <f t="shared" si="7"/>
        <v>1</v>
      </c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</row>
    <row r="91" spans="1:75" s="18" customFormat="1">
      <c r="A91" s="18" t="s">
        <v>15</v>
      </c>
      <c r="C91" s="19"/>
      <c r="D91" s="18" t="s">
        <v>1</v>
      </c>
      <c r="E91" s="20">
        <v>1128.14387152432</v>
      </c>
      <c r="F91" s="20">
        <v>1128.14387152432</v>
      </c>
      <c r="G91" s="20">
        <f t="shared" si="8"/>
        <v>0</v>
      </c>
      <c r="H91" s="20">
        <f t="shared" si="7"/>
        <v>1</v>
      </c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</row>
    <row r="92" spans="1:75" s="18" customFormat="1">
      <c r="A92" s="18">
        <v>3</v>
      </c>
      <c r="B92" s="18" t="s">
        <v>10</v>
      </c>
      <c r="C92" s="19" t="s">
        <v>36</v>
      </c>
      <c r="D92" s="18" t="s">
        <v>1</v>
      </c>
      <c r="E92" s="20">
        <v>1128.14387152432</v>
      </c>
      <c r="F92" s="20">
        <v>1128.14387152432</v>
      </c>
      <c r="G92" s="20">
        <f t="shared" si="8"/>
        <v>0</v>
      </c>
      <c r="H92" s="20">
        <f t="shared" si="7"/>
        <v>1</v>
      </c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</row>
    <row r="93" spans="1:75" s="18" customFormat="1">
      <c r="A93" s="18">
        <v>32</v>
      </c>
      <c r="B93" s="18" t="s">
        <v>37</v>
      </c>
      <c r="C93" s="19" t="s">
        <v>36</v>
      </c>
      <c r="E93" s="20">
        <v>1128.14387152432</v>
      </c>
      <c r="F93" s="20">
        <v>1128.14387152432</v>
      </c>
      <c r="G93" s="20">
        <f t="shared" si="8"/>
        <v>0</v>
      </c>
      <c r="H93" s="20">
        <f t="shared" si="7"/>
        <v>1</v>
      </c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</row>
    <row r="94" spans="1:75" s="18" customFormat="1">
      <c r="A94" s="18">
        <v>323</v>
      </c>
      <c r="B94" s="18" t="s">
        <v>44</v>
      </c>
      <c r="C94" s="19" t="s">
        <v>36</v>
      </c>
      <c r="E94" s="20">
        <v>1128.14387152432</v>
      </c>
      <c r="F94" s="20">
        <v>1128.14387152432</v>
      </c>
      <c r="G94" s="20">
        <f t="shared" si="8"/>
        <v>0</v>
      </c>
      <c r="H94" s="20">
        <f t="shared" si="7"/>
        <v>1</v>
      </c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</row>
    <row r="95" spans="1:75" s="37" customFormat="1">
      <c r="A95" s="37" t="s">
        <v>45</v>
      </c>
      <c r="C95" s="38"/>
      <c r="E95" s="39">
        <v>3981.6842524387798</v>
      </c>
      <c r="F95" s="39">
        <v>3981.6842524387798</v>
      </c>
      <c r="G95" s="40">
        <f t="shared" si="8"/>
        <v>0</v>
      </c>
      <c r="H95" s="40">
        <f t="shared" si="7"/>
        <v>1</v>
      </c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</row>
    <row r="96" spans="1:75" s="18" customFormat="1">
      <c r="A96" s="18" t="s">
        <v>46</v>
      </c>
      <c r="C96" s="19"/>
      <c r="D96" s="18" t="s">
        <v>1</v>
      </c>
      <c r="E96" s="20">
        <v>3981.6842524387798</v>
      </c>
      <c r="F96" s="20">
        <v>3981.6842524387798</v>
      </c>
      <c r="G96" s="20">
        <f t="shared" si="8"/>
        <v>0</v>
      </c>
      <c r="H96" s="20">
        <f t="shared" si="7"/>
        <v>1</v>
      </c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</row>
    <row r="97" spans="1:75" s="18" customFormat="1">
      <c r="A97" s="18">
        <v>3</v>
      </c>
      <c r="B97" s="18" t="s">
        <v>10</v>
      </c>
      <c r="C97" s="19" t="s">
        <v>47</v>
      </c>
      <c r="E97" s="20">
        <v>3981.6842524387798</v>
      </c>
      <c r="F97" s="20">
        <v>3981.6842524387798</v>
      </c>
      <c r="G97" s="20">
        <f t="shared" si="8"/>
        <v>0</v>
      </c>
      <c r="H97" s="20">
        <f t="shared" si="7"/>
        <v>1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</row>
    <row r="98" spans="1:75" s="18" customFormat="1">
      <c r="A98" s="18">
        <v>34</v>
      </c>
      <c r="B98" s="18" t="s">
        <v>31</v>
      </c>
      <c r="C98" s="19" t="s">
        <v>47</v>
      </c>
      <c r="E98" s="20">
        <v>3981.6842524387798</v>
      </c>
      <c r="F98" s="20">
        <v>3981.6842524387798</v>
      </c>
      <c r="G98" s="20">
        <f t="shared" si="8"/>
        <v>0</v>
      </c>
      <c r="H98" s="20">
        <f t="shared" si="7"/>
        <v>1</v>
      </c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</row>
    <row r="99" spans="1:75" s="18" customFormat="1">
      <c r="A99" s="18">
        <v>343</v>
      </c>
      <c r="B99" s="18" t="s">
        <v>39</v>
      </c>
      <c r="C99" s="19" t="s">
        <v>47</v>
      </c>
      <c r="E99" s="20">
        <v>3981.6842524387798</v>
      </c>
      <c r="F99" s="20">
        <v>3981.6842524387798</v>
      </c>
      <c r="G99" s="20">
        <f t="shared" si="8"/>
        <v>0</v>
      </c>
      <c r="H99" s="20">
        <f t="shared" si="7"/>
        <v>1</v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</row>
    <row r="100" spans="1:75" s="37" customFormat="1">
      <c r="A100" s="37" t="s">
        <v>273</v>
      </c>
      <c r="C100" s="38"/>
      <c r="E100" s="39">
        <v>6636.1404207312999</v>
      </c>
      <c r="F100" s="39">
        <v>6636.1404207312999</v>
      </c>
      <c r="G100" s="40">
        <f t="shared" si="8"/>
        <v>0</v>
      </c>
      <c r="H100" s="40">
        <f t="shared" si="7"/>
        <v>1</v>
      </c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</row>
    <row r="101" spans="1:75" s="18" customFormat="1">
      <c r="A101" s="18" t="s">
        <v>15</v>
      </c>
      <c r="C101" s="19"/>
      <c r="D101" s="18" t="s">
        <v>1</v>
      </c>
      <c r="E101" s="20">
        <v>6636.1404207312999</v>
      </c>
      <c r="F101" s="20">
        <v>6636.1404207312999</v>
      </c>
      <c r="G101" s="20">
        <f t="shared" si="8"/>
        <v>0</v>
      </c>
      <c r="H101" s="20">
        <f t="shared" si="7"/>
        <v>1</v>
      </c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</row>
    <row r="102" spans="1:75" s="18" customFormat="1">
      <c r="A102" s="18">
        <v>3</v>
      </c>
      <c r="B102" s="18" t="s">
        <v>10</v>
      </c>
      <c r="C102" s="19" t="s">
        <v>48</v>
      </c>
      <c r="E102" s="20">
        <v>6636.1404207312999</v>
      </c>
      <c r="F102" s="20">
        <v>6636.1404207312999</v>
      </c>
      <c r="G102" s="20">
        <f t="shared" si="8"/>
        <v>0</v>
      </c>
      <c r="H102" s="20">
        <f t="shared" si="7"/>
        <v>1</v>
      </c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</row>
    <row r="103" spans="1:75" s="18" customFormat="1">
      <c r="A103" s="18">
        <v>32</v>
      </c>
      <c r="B103" s="18" t="s">
        <v>31</v>
      </c>
      <c r="C103" s="19" t="s">
        <v>48</v>
      </c>
      <c r="E103" s="20">
        <v>6636.1404207312999</v>
      </c>
      <c r="F103" s="20">
        <v>6636.1404207312999</v>
      </c>
      <c r="G103" s="20">
        <f t="shared" si="8"/>
        <v>0</v>
      </c>
      <c r="H103" s="20">
        <f t="shared" si="7"/>
        <v>1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</row>
    <row r="104" spans="1:75" s="18" customFormat="1">
      <c r="A104" s="18">
        <v>329</v>
      </c>
      <c r="B104" s="18" t="s">
        <v>21</v>
      </c>
      <c r="C104" s="19" t="s">
        <v>48</v>
      </c>
      <c r="E104" s="20">
        <v>6636.1404207312999</v>
      </c>
      <c r="F104" s="20">
        <v>6636.1404207312999</v>
      </c>
      <c r="G104" s="20">
        <f t="shared" si="8"/>
        <v>0</v>
      </c>
      <c r="H104" s="20">
        <f t="shared" si="7"/>
        <v>1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</row>
    <row r="105" spans="1:75" s="37" customFormat="1">
      <c r="A105" s="37" t="s">
        <v>49</v>
      </c>
      <c r="C105" s="38"/>
      <c r="E105" s="39">
        <v>2389.0105514632701</v>
      </c>
      <c r="F105" s="39">
        <v>2389.0105514632701</v>
      </c>
      <c r="G105" s="40">
        <f t="shared" si="8"/>
        <v>0</v>
      </c>
      <c r="H105" s="40">
        <f t="shared" si="7"/>
        <v>1</v>
      </c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</row>
    <row r="106" spans="1:75" s="18" customFormat="1">
      <c r="A106" s="18" t="s">
        <v>15</v>
      </c>
      <c r="C106" s="19"/>
      <c r="E106" s="20">
        <v>2389.0105514632701</v>
      </c>
      <c r="F106" s="20">
        <v>2389.0105514632701</v>
      </c>
      <c r="G106" s="20">
        <f t="shared" si="8"/>
        <v>0</v>
      </c>
      <c r="H106" s="20">
        <f t="shared" si="7"/>
        <v>1</v>
      </c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</row>
    <row r="107" spans="1:75" s="18" customFormat="1">
      <c r="A107" s="18">
        <v>3</v>
      </c>
      <c r="B107" s="18" t="s">
        <v>10</v>
      </c>
      <c r="C107" s="19" t="s">
        <v>50</v>
      </c>
      <c r="E107" s="20">
        <v>2389.0105514632701</v>
      </c>
      <c r="F107" s="20">
        <v>2389.0105514632701</v>
      </c>
      <c r="G107" s="20">
        <f t="shared" si="8"/>
        <v>0</v>
      </c>
      <c r="H107" s="20">
        <f t="shared" si="7"/>
        <v>1</v>
      </c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</row>
    <row r="108" spans="1:75" s="18" customFormat="1">
      <c r="A108" s="18">
        <v>38</v>
      </c>
      <c r="B108" s="18" t="s">
        <v>51</v>
      </c>
      <c r="C108" s="19" t="s">
        <v>50</v>
      </c>
      <c r="E108" s="20">
        <v>2389.0105514632701</v>
      </c>
      <c r="F108" s="20">
        <v>2389.0105514632701</v>
      </c>
      <c r="G108" s="20">
        <f t="shared" si="8"/>
        <v>0</v>
      </c>
      <c r="H108" s="20">
        <f t="shared" si="7"/>
        <v>1</v>
      </c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</row>
    <row r="109" spans="1:75" s="18" customFormat="1">
      <c r="A109" s="18">
        <v>381</v>
      </c>
      <c r="B109" s="18" t="s">
        <v>18</v>
      </c>
      <c r="C109" s="19" t="s">
        <v>50</v>
      </c>
      <c r="E109" s="20">
        <v>2389.0105514632701</v>
      </c>
      <c r="F109" s="20">
        <v>2389.0105514632701</v>
      </c>
      <c r="G109" s="20">
        <f t="shared" si="8"/>
        <v>0</v>
      </c>
      <c r="H109" s="20">
        <f t="shared" si="7"/>
        <v>1</v>
      </c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</row>
    <row r="110" spans="1:75" s="37" customFormat="1">
      <c r="A110" s="37" t="s">
        <v>293</v>
      </c>
      <c r="C110" s="38"/>
      <c r="E110" s="39">
        <v>1459.95089256089</v>
      </c>
      <c r="F110" s="39">
        <v>1459.95089256089</v>
      </c>
      <c r="G110" s="40">
        <f t="shared" si="8"/>
        <v>0</v>
      </c>
      <c r="H110" s="40">
        <f t="shared" si="7"/>
        <v>1</v>
      </c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</row>
    <row r="111" spans="1:75" s="18" customFormat="1">
      <c r="A111" s="18" t="s">
        <v>15</v>
      </c>
      <c r="C111" s="19"/>
      <c r="E111" s="20">
        <v>1459.95089256089</v>
      </c>
      <c r="F111" s="20">
        <v>1459.95089256089</v>
      </c>
      <c r="G111" s="20">
        <f t="shared" si="8"/>
        <v>0</v>
      </c>
      <c r="H111" s="20">
        <f t="shared" si="7"/>
        <v>1</v>
      </c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</row>
    <row r="112" spans="1:75" s="18" customFormat="1">
      <c r="A112" s="18">
        <v>3</v>
      </c>
      <c r="B112" s="18" t="s">
        <v>10</v>
      </c>
      <c r="C112" s="19" t="s">
        <v>47</v>
      </c>
      <c r="D112" s="18" t="s">
        <v>1</v>
      </c>
      <c r="E112" s="20">
        <v>1459.95089256089</v>
      </c>
      <c r="F112" s="20">
        <v>1459.95089256089</v>
      </c>
      <c r="G112" s="20">
        <f t="shared" si="8"/>
        <v>0</v>
      </c>
      <c r="H112" s="20">
        <f t="shared" si="7"/>
        <v>1</v>
      </c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</row>
    <row r="113" spans="1:75" s="18" customFormat="1">
      <c r="A113" s="18">
        <v>32</v>
      </c>
      <c r="B113" s="18" t="s">
        <v>31</v>
      </c>
      <c r="C113" s="19" t="s">
        <v>47</v>
      </c>
      <c r="E113" s="20">
        <v>1459.95089256089</v>
      </c>
      <c r="F113" s="20">
        <v>1459.95089256089</v>
      </c>
      <c r="G113" s="20">
        <f t="shared" si="8"/>
        <v>0</v>
      </c>
      <c r="H113" s="20">
        <f t="shared" si="7"/>
        <v>1</v>
      </c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</row>
    <row r="114" spans="1:75" s="18" customFormat="1">
      <c r="A114" s="18">
        <v>323</v>
      </c>
      <c r="B114" s="18" t="s">
        <v>34</v>
      </c>
      <c r="C114" s="19" t="s">
        <v>47</v>
      </c>
      <c r="E114" s="20">
        <v>796.33685048775601</v>
      </c>
      <c r="F114" s="20">
        <v>796.33685048775601</v>
      </c>
      <c r="G114" s="20">
        <f t="shared" si="8"/>
        <v>0</v>
      </c>
      <c r="H114" s="20">
        <f t="shared" si="7"/>
        <v>1</v>
      </c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</row>
    <row r="115" spans="1:75" s="18" customFormat="1">
      <c r="A115" s="18">
        <v>329</v>
      </c>
      <c r="B115" s="18" t="s">
        <v>52</v>
      </c>
      <c r="C115" s="19" t="s">
        <v>47</v>
      </c>
      <c r="E115" s="20">
        <v>663.61404207313001</v>
      </c>
      <c r="F115" s="20">
        <v>663.61404207313001</v>
      </c>
      <c r="G115" s="20">
        <f t="shared" si="8"/>
        <v>0</v>
      </c>
      <c r="H115" s="20">
        <f t="shared" si="7"/>
        <v>1</v>
      </c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</row>
    <row r="116" spans="1:75" s="37" customFormat="1">
      <c r="A116" s="37" t="s">
        <v>269</v>
      </c>
      <c r="C116" s="38"/>
      <c r="E116" s="39">
        <v>37162.386356095303</v>
      </c>
      <c r="F116" s="39">
        <v>20636.04</v>
      </c>
      <c r="G116" s="40">
        <f t="shared" si="8"/>
        <v>-16526.346356095302</v>
      </c>
      <c r="H116" s="40">
        <f t="shared" si="7"/>
        <v>0.5552937263571428</v>
      </c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</row>
    <row r="117" spans="1:75" s="18" customFormat="1">
      <c r="A117" s="18" t="s">
        <v>15</v>
      </c>
      <c r="C117" s="19"/>
      <c r="D117" s="18" t="s">
        <v>1</v>
      </c>
      <c r="E117" s="20">
        <v>37162.386356095303</v>
      </c>
      <c r="F117" s="20">
        <v>20636.04</v>
      </c>
      <c r="G117" s="20">
        <f t="shared" si="8"/>
        <v>-16526.346356095302</v>
      </c>
      <c r="H117" s="20">
        <f t="shared" si="7"/>
        <v>0.5552937263571428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</row>
    <row r="118" spans="1:75" s="18" customFormat="1">
      <c r="A118" s="18">
        <v>5</v>
      </c>
      <c r="B118" s="18" t="s">
        <v>54</v>
      </c>
      <c r="C118" s="19" t="s">
        <v>36</v>
      </c>
      <c r="D118" s="18" t="s">
        <v>1</v>
      </c>
      <c r="E118" s="20">
        <v>37162.386356095303</v>
      </c>
      <c r="F118" s="20">
        <v>20636.04</v>
      </c>
      <c r="G118" s="20">
        <f t="shared" si="8"/>
        <v>-16526.346356095302</v>
      </c>
      <c r="H118" s="20">
        <f t="shared" si="7"/>
        <v>0.5552937263571428</v>
      </c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</row>
    <row r="119" spans="1:75" s="18" customFormat="1">
      <c r="A119" s="18">
        <v>54</v>
      </c>
      <c r="B119" s="18" t="s">
        <v>55</v>
      </c>
      <c r="C119" s="19" t="s">
        <v>36</v>
      </c>
      <c r="E119" s="20">
        <v>37162.386356095303</v>
      </c>
      <c r="F119" s="20">
        <v>20636.04</v>
      </c>
      <c r="G119" s="20">
        <f t="shared" si="8"/>
        <v>-16526.346356095302</v>
      </c>
      <c r="H119" s="20">
        <f t="shared" si="7"/>
        <v>0.5552937263571428</v>
      </c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</row>
    <row r="120" spans="1:75" s="18" customFormat="1">
      <c r="A120" s="18">
        <v>542</v>
      </c>
      <c r="B120" s="18" t="s">
        <v>56</v>
      </c>
      <c r="C120" s="19" t="s">
        <v>36</v>
      </c>
      <c r="E120" s="20">
        <v>37162.386356095303</v>
      </c>
      <c r="F120" s="20">
        <v>20636.04</v>
      </c>
      <c r="G120" s="20">
        <f t="shared" si="8"/>
        <v>-16526.346356095302</v>
      </c>
      <c r="H120" s="20">
        <f t="shared" si="7"/>
        <v>0.5552937263571428</v>
      </c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</row>
    <row r="121" spans="1:75" s="37" customFormat="1">
      <c r="A121" s="37" t="s">
        <v>57</v>
      </c>
      <c r="C121" s="38"/>
      <c r="E121" s="39">
        <v>0</v>
      </c>
      <c r="F121" s="39">
        <v>0</v>
      </c>
      <c r="G121" s="40">
        <f t="shared" si="8"/>
        <v>0</v>
      </c>
      <c r="H121" s="40">
        <v>0</v>
      </c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</row>
    <row r="122" spans="1:75" s="18" customFormat="1">
      <c r="A122" s="18" t="s">
        <v>279</v>
      </c>
      <c r="C122" s="19"/>
      <c r="D122" s="18" t="s">
        <v>1</v>
      </c>
      <c r="E122" s="20">
        <v>0</v>
      </c>
      <c r="F122" s="20">
        <v>0</v>
      </c>
      <c r="G122" s="20">
        <f t="shared" si="8"/>
        <v>0</v>
      </c>
      <c r="H122" s="20">
        <v>0</v>
      </c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</row>
    <row r="123" spans="1:75" s="18" customFormat="1">
      <c r="A123" s="18">
        <v>5</v>
      </c>
      <c r="B123" s="18" t="s">
        <v>54</v>
      </c>
      <c r="C123" s="19" t="s">
        <v>36</v>
      </c>
      <c r="D123" s="18" t="s">
        <v>1</v>
      </c>
      <c r="E123" s="20">
        <v>0</v>
      </c>
      <c r="F123" s="20">
        <v>0</v>
      </c>
      <c r="G123" s="20">
        <f t="shared" si="8"/>
        <v>0</v>
      </c>
      <c r="H123" s="20">
        <v>0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</row>
    <row r="124" spans="1:75" s="18" customFormat="1">
      <c r="A124" s="18">
        <v>54</v>
      </c>
      <c r="B124" s="18" t="s">
        <v>55</v>
      </c>
      <c r="C124" s="19" t="s">
        <v>36</v>
      </c>
      <c r="E124" s="20">
        <v>0</v>
      </c>
      <c r="F124" s="20">
        <v>0</v>
      </c>
      <c r="G124" s="20">
        <f t="shared" si="8"/>
        <v>0</v>
      </c>
      <c r="H124" s="20">
        <v>0</v>
      </c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</row>
    <row r="125" spans="1:75" s="18" customFormat="1">
      <c r="A125" s="18">
        <v>542</v>
      </c>
      <c r="B125" s="18" t="s">
        <v>56</v>
      </c>
      <c r="C125" s="19" t="s">
        <v>36</v>
      </c>
      <c r="E125" s="20">
        <v>0</v>
      </c>
      <c r="F125" s="20">
        <v>0</v>
      </c>
      <c r="G125" s="20">
        <f t="shared" si="8"/>
        <v>0</v>
      </c>
      <c r="H125" s="20">
        <v>0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</row>
    <row r="126" spans="1:75" s="37" customFormat="1">
      <c r="A126" s="37" t="s">
        <v>256</v>
      </c>
      <c r="C126" s="38"/>
      <c r="E126" s="39">
        <v>0</v>
      </c>
      <c r="F126" s="39">
        <v>0</v>
      </c>
      <c r="G126" s="40">
        <f t="shared" si="8"/>
        <v>0</v>
      </c>
      <c r="H126" s="40">
        <v>0</v>
      </c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</row>
    <row r="127" spans="1:75" s="18" customFormat="1">
      <c r="A127" s="18" t="s">
        <v>15</v>
      </c>
      <c r="C127" s="19"/>
      <c r="D127" s="18" t="s">
        <v>1</v>
      </c>
      <c r="E127" s="20">
        <v>0</v>
      </c>
      <c r="F127" s="20">
        <v>0</v>
      </c>
      <c r="G127" s="20">
        <f t="shared" si="8"/>
        <v>0</v>
      </c>
      <c r="H127" s="20">
        <v>0</v>
      </c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</row>
    <row r="128" spans="1:75" s="18" customFormat="1">
      <c r="A128" s="18">
        <v>5</v>
      </c>
      <c r="B128" s="18" t="s">
        <v>54</v>
      </c>
      <c r="C128" s="19" t="s">
        <v>36</v>
      </c>
      <c r="D128" s="18" t="s">
        <v>1</v>
      </c>
      <c r="E128" s="20">
        <v>0</v>
      </c>
      <c r="F128" s="20">
        <v>0</v>
      </c>
      <c r="G128" s="20">
        <f t="shared" si="8"/>
        <v>0</v>
      </c>
      <c r="H128" s="20">
        <v>0</v>
      </c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</row>
    <row r="129" spans="1:75" s="18" customFormat="1">
      <c r="A129" s="18">
        <v>54</v>
      </c>
      <c r="B129" s="18" t="s">
        <v>55</v>
      </c>
      <c r="C129" s="19" t="s">
        <v>36</v>
      </c>
      <c r="E129" s="20">
        <v>0</v>
      </c>
      <c r="F129" s="20">
        <v>0</v>
      </c>
      <c r="G129" s="20">
        <f t="shared" si="8"/>
        <v>0</v>
      </c>
      <c r="H129" s="20">
        <v>0</v>
      </c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</row>
    <row r="130" spans="1:75" s="18" customFormat="1">
      <c r="A130" s="18">
        <v>542</v>
      </c>
      <c r="B130" s="18" t="s">
        <v>56</v>
      </c>
      <c r="C130" s="19" t="s">
        <v>36</v>
      </c>
      <c r="E130" s="20">
        <v>0</v>
      </c>
      <c r="F130" s="20">
        <v>0</v>
      </c>
      <c r="G130" s="20">
        <f t="shared" si="8"/>
        <v>0</v>
      </c>
      <c r="H130" s="20">
        <v>0</v>
      </c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</row>
    <row r="131" spans="1:75" s="41" customFormat="1">
      <c r="A131" s="37" t="s">
        <v>267</v>
      </c>
      <c r="B131" s="37"/>
      <c r="C131" s="38"/>
      <c r="D131" s="37"/>
      <c r="E131" s="39">
        <v>0</v>
      </c>
      <c r="F131" s="39">
        <v>450000</v>
      </c>
      <c r="G131" s="40">
        <f t="shared" si="8"/>
        <v>450000</v>
      </c>
      <c r="H131" s="40">
        <v>0</v>
      </c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</row>
    <row r="132" spans="1:75" s="18" customFormat="1">
      <c r="A132" s="18" t="s">
        <v>279</v>
      </c>
      <c r="C132" s="19"/>
      <c r="D132" s="18" t="s">
        <v>1</v>
      </c>
      <c r="E132" s="20">
        <v>0</v>
      </c>
      <c r="F132" s="20">
        <v>450000</v>
      </c>
      <c r="G132" s="20">
        <f t="shared" si="8"/>
        <v>450000</v>
      </c>
      <c r="H132" s="20">
        <v>0</v>
      </c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</row>
    <row r="133" spans="1:75" s="18" customFormat="1">
      <c r="A133" s="18">
        <v>5</v>
      </c>
      <c r="B133" s="18" t="s">
        <v>54</v>
      </c>
      <c r="C133" s="19" t="s">
        <v>36</v>
      </c>
      <c r="D133" s="18" t="s">
        <v>1</v>
      </c>
      <c r="E133" s="20">
        <v>0</v>
      </c>
      <c r="F133" s="20">
        <v>450000</v>
      </c>
      <c r="G133" s="20">
        <f t="shared" si="8"/>
        <v>450000</v>
      </c>
      <c r="H133" s="20">
        <v>0</v>
      </c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</row>
    <row r="134" spans="1:75" s="18" customFormat="1">
      <c r="A134" s="18">
        <v>54</v>
      </c>
      <c r="B134" s="18" t="s">
        <v>55</v>
      </c>
      <c r="C134" s="19" t="s">
        <v>36</v>
      </c>
      <c r="E134" s="20">
        <v>0</v>
      </c>
      <c r="F134" s="20">
        <v>450000</v>
      </c>
      <c r="G134" s="20">
        <f t="shared" si="8"/>
        <v>450000</v>
      </c>
      <c r="H134" s="20">
        <v>0</v>
      </c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</row>
    <row r="135" spans="1:75" s="18" customFormat="1">
      <c r="A135" s="18">
        <v>547</v>
      </c>
      <c r="B135" s="18" t="s">
        <v>56</v>
      </c>
      <c r="C135" s="19" t="s">
        <v>36</v>
      </c>
      <c r="E135" s="20">
        <v>0</v>
      </c>
      <c r="F135" s="20">
        <v>450000</v>
      </c>
      <c r="G135" s="20">
        <f t="shared" si="8"/>
        <v>450000</v>
      </c>
      <c r="H135" s="20">
        <v>0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</row>
    <row r="136" spans="1:75" s="37" customFormat="1">
      <c r="A136" s="37" t="s">
        <v>268</v>
      </c>
      <c r="C136" s="38"/>
      <c r="E136" s="39">
        <v>35835.158271949003</v>
      </c>
      <c r="F136" s="39">
        <v>16760.88</v>
      </c>
      <c r="G136" s="40">
        <f t="shared" si="8"/>
        <v>-19074.278271949002</v>
      </c>
      <c r="H136" s="40">
        <f t="shared" ref="H136:H199" si="9">F136/E136</f>
        <v>0.46772166800000042</v>
      </c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</row>
    <row r="137" spans="1:75" s="18" customFormat="1">
      <c r="A137" s="18" t="s">
        <v>15</v>
      </c>
      <c r="C137" s="19"/>
      <c r="D137" s="18" t="s">
        <v>1</v>
      </c>
      <c r="E137" s="20">
        <v>35835.158271949003</v>
      </c>
      <c r="F137" s="20">
        <v>16760.88</v>
      </c>
      <c r="G137" s="20">
        <f t="shared" ref="G137:G200" si="10">F137-E137</f>
        <v>-19074.278271949002</v>
      </c>
      <c r="H137" s="20">
        <f t="shared" si="9"/>
        <v>0.46772166800000042</v>
      </c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</row>
    <row r="138" spans="1:75" s="18" customFormat="1">
      <c r="A138" s="18">
        <v>5</v>
      </c>
      <c r="B138" s="18" t="s">
        <v>54</v>
      </c>
      <c r="C138" s="19" t="s">
        <v>36</v>
      </c>
      <c r="D138" s="18" t="s">
        <v>1</v>
      </c>
      <c r="E138" s="20">
        <v>35835.158271949003</v>
      </c>
      <c r="F138" s="20">
        <v>16760.88</v>
      </c>
      <c r="G138" s="20">
        <f t="shared" si="10"/>
        <v>-19074.278271949002</v>
      </c>
      <c r="H138" s="20">
        <f t="shared" si="9"/>
        <v>0.46772166800000042</v>
      </c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</row>
    <row r="139" spans="1:75" s="18" customFormat="1">
      <c r="A139" s="18">
        <v>54</v>
      </c>
      <c r="B139" s="18" t="s">
        <v>55</v>
      </c>
      <c r="C139" s="19" t="s">
        <v>36</v>
      </c>
      <c r="E139" s="20">
        <v>35835.158271949003</v>
      </c>
      <c r="F139" s="20">
        <v>16760.88</v>
      </c>
      <c r="G139" s="20">
        <f t="shared" si="10"/>
        <v>-19074.278271949002</v>
      </c>
      <c r="H139" s="20">
        <f t="shared" si="9"/>
        <v>0.46772166800000042</v>
      </c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</row>
    <row r="140" spans="1:75" s="18" customFormat="1">
      <c r="A140" s="18">
        <v>547</v>
      </c>
      <c r="B140" s="18" t="s">
        <v>56</v>
      </c>
      <c r="C140" s="19" t="s">
        <v>36</v>
      </c>
      <c r="E140" s="20">
        <v>35835.158271949003</v>
      </c>
      <c r="F140" s="20">
        <v>16760.88</v>
      </c>
      <c r="G140" s="20">
        <f t="shared" si="10"/>
        <v>-19074.278271949002</v>
      </c>
      <c r="H140" s="20">
        <f t="shared" si="9"/>
        <v>0.46772166800000042</v>
      </c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</row>
    <row r="141" spans="1:75" s="37" customFormat="1">
      <c r="A141" s="37" t="s">
        <v>58</v>
      </c>
      <c r="C141" s="38"/>
      <c r="E141" s="39">
        <v>8759.7053553653204</v>
      </c>
      <c r="F141" s="39">
        <v>8759.7053553653204</v>
      </c>
      <c r="G141" s="40">
        <f t="shared" si="10"/>
        <v>0</v>
      </c>
      <c r="H141" s="40">
        <f t="shared" si="9"/>
        <v>1</v>
      </c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</row>
    <row r="142" spans="1:75" s="18" customFormat="1">
      <c r="A142" s="18" t="s">
        <v>15</v>
      </c>
      <c r="C142" s="19"/>
      <c r="D142" s="18" t="s">
        <v>1</v>
      </c>
      <c r="E142" s="20">
        <v>8759.7053553653204</v>
      </c>
      <c r="F142" s="20">
        <v>8759.7053553653204</v>
      </c>
      <c r="G142" s="20">
        <f t="shared" si="10"/>
        <v>0</v>
      </c>
      <c r="H142" s="20">
        <f t="shared" si="9"/>
        <v>1</v>
      </c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</row>
    <row r="143" spans="1:75" s="18" customFormat="1">
      <c r="A143" s="18">
        <v>3</v>
      </c>
      <c r="B143" s="18" t="s">
        <v>10</v>
      </c>
      <c r="C143" s="19" t="s">
        <v>47</v>
      </c>
      <c r="D143" s="18" t="s">
        <v>1</v>
      </c>
      <c r="E143" s="20">
        <v>8759.7053553653204</v>
      </c>
      <c r="F143" s="20">
        <v>8759.7053553653204</v>
      </c>
      <c r="G143" s="20">
        <f t="shared" si="10"/>
        <v>0</v>
      </c>
      <c r="H143" s="20">
        <f t="shared" si="9"/>
        <v>1</v>
      </c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</row>
    <row r="144" spans="1:75" s="18" customFormat="1">
      <c r="A144" s="18">
        <v>32</v>
      </c>
      <c r="B144" s="18" t="s">
        <v>37</v>
      </c>
      <c r="C144" s="19" t="s">
        <v>47</v>
      </c>
      <c r="E144" s="20">
        <v>8759.7053553653204</v>
      </c>
      <c r="F144" s="20">
        <v>8759.7053553653204</v>
      </c>
      <c r="G144" s="20">
        <f t="shared" si="10"/>
        <v>0</v>
      </c>
      <c r="H144" s="20">
        <f t="shared" si="9"/>
        <v>1</v>
      </c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</row>
    <row r="145" spans="1:75" s="18" customFormat="1">
      <c r="A145" s="18">
        <v>323</v>
      </c>
      <c r="B145" s="18" t="s">
        <v>44</v>
      </c>
      <c r="C145" s="19" t="s">
        <v>47</v>
      </c>
      <c r="E145" s="20">
        <v>8759.7053553653204</v>
      </c>
      <c r="F145" s="20">
        <v>8759.7053553653204</v>
      </c>
      <c r="G145" s="20">
        <f t="shared" si="10"/>
        <v>0</v>
      </c>
      <c r="H145" s="20">
        <f t="shared" si="9"/>
        <v>1</v>
      </c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</row>
    <row r="146" spans="1:75" s="37" customFormat="1">
      <c r="A146" s="37" t="s">
        <v>59</v>
      </c>
      <c r="C146" s="38"/>
      <c r="E146" s="39">
        <v>8361.5369301214396</v>
      </c>
      <c r="F146" s="39">
        <v>10351.530000000001</v>
      </c>
      <c r="G146" s="40">
        <f t="shared" si="10"/>
        <v>1989.9930698785611</v>
      </c>
      <c r="H146" s="40">
        <f t="shared" si="9"/>
        <v>1.2379936950000003</v>
      </c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</row>
    <row r="147" spans="1:75" s="18" customFormat="1">
      <c r="A147" s="18" t="s">
        <v>15</v>
      </c>
      <c r="C147" s="19" t="s">
        <v>30</v>
      </c>
      <c r="D147" s="18" t="s">
        <v>1</v>
      </c>
      <c r="E147" s="20">
        <v>8361.5369301214396</v>
      </c>
      <c r="F147" s="20">
        <v>10351.530000000001</v>
      </c>
      <c r="G147" s="20">
        <f t="shared" si="10"/>
        <v>1989.9930698785611</v>
      </c>
      <c r="H147" s="20">
        <f t="shared" si="9"/>
        <v>1.2379936950000003</v>
      </c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</row>
    <row r="148" spans="1:75" s="18" customFormat="1">
      <c r="A148" s="18">
        <v>3</v>
      </c>
      <c r="B148" s="18" t="s">
        <v>10</v>
      </c>
      <c r="C148" s="19" t="s">
        <v>30</v>
      </c>
      <c r="D148" s="18" t="s">
        <v>1</v>
      </c>
      <c r="E148" s="20">
        <v>8361.5369301214396</v>
      </c>
      <c r="F148" s="20">
        <v>10351.530000000001</v>
      </c>
      <c r="G148" s="20">
        <f t="shared" si="10"/>
        <v>1989.9930698785611</v>
      </c>
      <c r="H148" s="20">
        <f t="shared" si="9"/>
        <v>1.2379936950000003</v>
      </c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</row>
    <row r="149" spans="1:75" s="18" customFormat="1">
      <c r="A149" s="18">
        <v>32</v>
      </c>
      <c r="B149" s="18" t="s">
        <v>37</v>
      </c>
      <c r="C149" s="19" t="s">
        <v>30</v>
      </c>
      <c r="E149" s="20">
        <v>8361.5369301214396</v>
      </c>
      <c r="F149" s="20">
        <v>10361.530000000001</v>
      </c>
      <c r="G149" s="20">
        <f t="shared" si="10"/>
        <v>1999.9930698785611</v>
      </c>
      <c r="H149" s="20">
        <f t="shared" si="9"/>
        <v>1.2391896473809527</v>
      </c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</row>
    <row r="150" spans="1:75" s="18" customFormat="1">
      <c r="A150" s="18">
        <v>323</v>
      </c>
      <c r="B150" s="18" t="s">
        <v>44</v>
      </c>
      <c r="C150" s="19" t="s">
        <v>30</v>
      </c>
      <c r="E150" s="20">
        <v>8361.5369301214396</v>
      </c>
      <c r="F150" s="20">
        <v>10361.530000000001</v>
      </c>
      <c r="G150" s="20">
        <f t="shared" si="10"/>
        <v>1999.9930698785611</v>
      </c>
      <c r="H150" s="20">
        <f t="shared" si="9"/>
        <v>1.2391896473809527</v>
      </c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</row>
    <row r="151" spans="1:75" s="37" customFormat="1">
      <c r="A151" s="37" t="s">
        <v>228</v>
      </c>
      <c r="C151" s="38"/>
      <c r="E151" s="39">
        <v>265.445616829252</v>
      </c>
      <c r="F151" s="39">
        <v>265.445616829252</v>
      </c>
      <c r="G151" s="40">
        <f t="shared" si="10"/>
        <v>0</v>
      </c>
      <c r="H151" s="40">
        <f t="shared" si="9"/>
        <v>1</v>
      </c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</row>
    <row r="152" spans="1:75" s="18" customFormat="1">
      <c r="A152" s="18" t="s">
        <v>15</v>
      </c>
      <c r="C152" s="19"/>
      <c r="D152" s="18" t="s">
        <v>1</v>
      </c>
      <c r="E152" s="20">
        <v>265.445616829252</v>
      </c>
      <c r="F152" s="20">
        <v>265.445616829252</v>
      </c>
      <c r="G152" s="20">
        <f t="shared" si="10"/>
        <v>0</v>
      </c>
      <c r="H152" s="20">
        <f t="shared" si="9"/>
        <v>1</v>
      </c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</row>
    <row r="153" spans="1:75" s="18" customFormat="1">
      <c r="A153" s="18">
        <v>3</v>
      </c>
      <c r="B153" s="18" t="s">
        <v>10</v>
      </c>
      <c r="C153" s="19" t="s">
        <v>47</v>
      </c>
      <c r="D153" s="18" t="s">
        <v>1</v>
      </c>
      <c r="E153" s="20">
        <v>265.445616829252</v>
      </c>
      <c r="F153" s="20">
        <v>265.445616829252</v>
      </c>
      <c r="G153" s="20">
        <f t="shared" si="10"/>
        <v>0</v>
      </c>
      <c r="H153" s="20">
        <f t="shared" si="9"/>
        <v>1</v>
      </c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</row>
    <row r="154" spans="1:75" s="18" customFormat="1">
      <c r="A154" s="18">
        <v>38</v>
      </c>
      <c r="B154" s="18" t="s">
        <v>37</v>
      </c>
      <c r="C154" s="19" t="s">
        <v>47</v>
      </c>
      <c r="E154" s="20">
        <v>265.445616829252</v>
      </c>
      <c r="F154" s="20">
        <v>265.445616829252</v>
      </c>
      <c r="G154" s="20">
        <f t="shared" si="10"/>
        <v>0</v>
      </c>
      <c r="H154" s="20">
        <f t="shared" si="9"/>
        <v>1</v>
      </c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</row>
    <row r="155" spans="1:75" s="18" customFormat="1">
      <c r="A155" s="18">
        <v>381</v>
      </c>
      <c r="B155" s="18" t="s">
        <v>44</v>
      </c>
      <c r="C155" s="19" t="s">
        <v>47</v>
      </c>
      <c r="E155" s="20">
        <v>265.445616829252</v>
      </c>
      <c r="F155" s="20">
        <v>265.445616829252</v>
      </c>
      <c r="G155" s="20">
        <f t="shared" si="10"/>
        <v>0</v>
      </c>
      <c r="H155" s="20">
        <f t="shared" si="9"/>
        <v>1</v>
      </c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</row>
    <row r="156" spans="1:75" s="37" customFormat="1">
      <c r="A156" s="37" t="s">
        <v>229</v>
      </c>
      <c r="C156" s="38"/>
      <c r="E156" s="39">
        <v>1327.22808414626</v>
      </c>
      <c r="F156" s="39">
        <v>1327.22808414626</v>
      </c>
      <c r="G156" s="40">
        <f t="shared" si="10"/>
        <v>0</v>
      </c>
      <c r="H156" s="40">
        <f t="shared" si="9"/>
        <v>1</v>
      </c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</row>
    <row r="157" spans="1:75" s="18" customFormat="1">
      <c r="A157" s="18" t="s">
        <v>15</v>
      </c>
      <c r="C157" s="19"/>
      <c r="D157" s="18" t="s">
        <v>1</v>
      </c>
      <c r="E157" s="20">
        <v>1327.22808414626</v>
      </c>
      <c r="F157" s="20">
        <v>1327.22808414626</v>
      </c>
      <c r="G157" s="20">
        <f t="shared" si="10"/>
        <v>0</v>
      </c>
      <c r="H157" s="20">
        <f t="shared" si="9"/>
        <v>1</v>
      </c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</row>
    <row r="158" spans="1:75" s="18" customFormat="1">
      <c r="A158" s="18">
        <v>3</v>
      </c>
      <c r="B158" s="18" t="s">
        <v>10</v>
      </c>
      <c r="C158" s="19" t="s">
        <v>47</v>
      </c>
      <c r="D158" s="18" t="s">
        <v>1</v>
      </c>
      <c r="E158" s="20">
        <v>1327.22808414626</v>
      </c>
      <c r="F158" s="20">
        <v>1327.22808414626</v>
      </c>
      <c r="G158" s="20">
        <f t="shared" si="10"/>
        <v>0</v>
      </c>
      <c r="H158" s="20">
        <f t="shared" si="9"/>
        <v>1</v>
      </c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</row>
    <row r="159" spans="1:75" s="18" customFormat="1">
      <c r="A159" s="18">
        <v>38</v>
      </c>
      <c r="B159" s="18" t="s">
        <v>37</v>
      </c>
      <c r="C159" s="19" t="s">
        <v>47</v>
      </c>
      <c r="E159" s="20">
        <v>1327.22808414626</v>
      </c>
      <c r="F159" s="20">
        <v>1327.22808414626</v>
      </c>
      <c r="G159" s="20">
        <f t="shared" si="10"/>
        <v>0</v>
      </c>
      <c r="H159" s="20">
        <f t="shared" si="9"/>
        <v>1</v>
      </c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</row>
    <row r="160" spans="1:75" s="18" customFormat="1">
      <c r="A160" s="18">
        <v>385</v>
      </c>
      <c r="B160" s="18" t="s">
        <v>44</v>
      </c>
      <c r="C160" s="19" t="s">
        <v>47</v>
      </c>
      <c r="E160" s="20">
        <v>1327.22808414626</v>
      </c>
      <c r="F160" s="20">
        <v>1327.22808414626</v>
      </c>
      <c r="G160" s="20">
        <f t="shared" si="10"/>
        <v>0</v>
      </c>
      <c r="H160" s="20">
        <f t="shared" si="9"/>
        <v>1</v>
      </c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</row>
    <row r="161" spans="1:75" s="37" customFormat="1">
      <c r="A161" s="37" t="s">
        <v>230</v>
      </c>
      <c r="C161" s="38"/>
      <c r="E161" s="39">
        <v>9954.2106310969502</v>
      </c>
      <c r="F161" s="39">
        <v>9954.2106310969502</v>
      </c>
      <c r="G161" s="40">
        <f t="shared" si="10"/>
        <v>0</v>
      </c>
      <c r="H161" s="40">
        <f t="shared" si="9"/>
        <v>1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</row>
    <row r="162" spans="1:75" s="18" customFormat="1">
      <c r="A162" s="18" t="s">
        <v>33</v>
      </c>
      <c r="C162" s="19"/>
      <c r="D162" s="18" t="s">
        <v>1</v>
      </c>
      <c r="E162" s="20">
        <v>9954.2106310969502</v>
      </c>
      <c r="F162" s="20">
        <v>9954.2106310969502</v>
      </c>
      <c r="G162" s="20">
        <f t="shared" si="10"/>
        <v>0</v>
      </c>
      <c r="H162" s="20">
        <f t="shared" si="9"/>
        <v>1</v>
      </c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</row>
    <row r="163" spans="1:75" s="18" customFormat="1">
      <c r="A163" s="18">
        <v>3</v>
      </c>
      <c r="B163" s="18" t="s">
        <v>24</v>
      </c>
      <c r="C163" s="19" t="s">
        <v>30</v>
      </c>
      <c r="E163" s="20">
        <v>9954.2106310969502</v>
      </c>
      <c r="F163" s="20">
        <v>9954.2106310969502</v>
      </c>
      <c r="G163" s="20">
        <f t="shared" si="10"/>
        <v>0</v>
      </c>
      <c r="H163" s="20">
        <f t="shared" si="9"/>
        <v>1</v>
      </c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</row>
    <row r="164" spans="1:75" s="18" customFormat="1">
      <c r="A164" s="18">
        <v>32</v>
      </c>
      <c r="B164" s="18" t="s">
        <v>31</v>
      </c>
      <c r="C164" s="19" t="s">
        <v>30</v>
      </c>
      <c r="E164" s="20">
        <v>9954.2106310969502</v>
      </c>
      <c r="F164" s="20">
        <v>9954.2106310969502</v>
      </c>
      <c r="G164" s="20">
        <f t="shared" si="10"/>
        <v>0</v>
      </c>
      <c r="H164" s="20">
        <f t="shared" si="9"/>
        <v>1</v>
      </c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</row>
    <row r="165" spans="1:75" s="18" customFormat="1">
      <c r="A165" s="18">
        <v>323</v>
      </c>
      <c r="B165" s="18" t="s">
        <v>34</v>
      </c>
      <c r="C165" s="19" t="s">
        <v>30</v>
      </c>
      <c r="E165" s="20">
        <v>9954.2106310969502</v>
      </c>
      <c r="F165" s="20">
        <v>9954.2106310969502</v>
      </c>
      <c r="G165" s="20">
        <f t="shared" si="10"/>
        <v>0</v>
      </c>
      <c r="H165" s="20">
        <f t="shared" si="9"/>
        <v>1</v>
      </c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</row>
    <row r="166" spans="1:75" s="37" customFormat="1">
      <c r="A166" s="37" t="s">
        <v>231</v>
      </c>
      <c r="C166" s="38"/>
      <c r="E166" s="39">
        <v>3981.6842524387798</v>
      </c>
      <c r="F166" s="39">
        <v>3981.6842524387798</v>
      </c>
      <c r="G166" s="40">
        <f t="shared" si="10"/>
        <v>0</v>
      </c>
      <c r="H166" s="40">
        <f t="shared" si="9"/>
        <v>1</v>
      </c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</row>
    <row r="167" spans="1:75" s="18" customFormat="1">
      <c r="A167" s="18" t="s">
        <v>33</v>
      </c>
      <c r="C167" s="19"/>
      <c r="D167" s="18" t="s">
        <v>1</v>
      </c>
      <c r="E167" s="20">
        <v>3981.6842524387798</v>
      </c>
      <c r="F167" s="20">
        <v>3981.6842524387798</v>
      </c>
      <c r="G167" s="20">
        <f t="shared" si="10"/>
        <v>0</v>
      </c>
      <c r="H167" s="20">
        <f t="shared" si="9"/>
        <v>1</v>
      </c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</row>
    <row r="168" spans="1:75" s="18" customFormat="1">
      <c r="A168" s="18">
        <v>3</v>
      </c>
      <c r="B168" s="18" t="s">
        <v>24</v>
      </c>
      <c r="C168" s="19" t="s">
        <v>30</v>
      </c>
      <c r="E168" s="20">
        <v>3981.6842524387798</v>
      </c>
      <c r="F168" s="20">
        <v>3981.6842524387798</v>
      </c>
      <c r="G168" s="20">
        <f t="shared" si="10"/>
        <v>0</v>
      </c>
      <c r="H168" s="20">
        <f t="shared" si="9"/>
        <v>1</v>
      </c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</row>
    <row r="169" spans="1:75" s="18" customFormat="1">
      <c r="A169" s="18">
        <v>32</v>
      </c>
      <c r="B169" s="18" t="s">
        <v>31</v>
      </c>
      <c r="C169" s="19" t="s">
        <v>30</v>
      </c>
      <c r="E169" s="20">
        <v>3981.6842524387798</v>
      </c>
      <c r="F169" s="20">
        <v>3981.6842524387798</v>
      </c>
      <c r="G169" s="20">
        <f t="shared" si="10"/>
        <v>0</v>
      </c>
      <c r="H169" s="20">
        <f t="shared" si="9"/>
        <v>1</v>
      </c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</row>
    <row r="170" spans="1:75" s="18" customFormat="1">
      <c r="A170" s="18">
        <v>323</v>
      </c>
      <c r="B170" s="18" t="s">
        <v>34</v>
      </c>
      <c r="C170" s="19" t="s">
        <v>30</v>
      </c>
      <c r="E170" s="20">
        <v>3981.6842524387798</v>
      </c>
      <c r="F170" s="20">
        <v>3981.6842524387798</v>
      </c>
      <c r="G170" s="20">
        <f t="shared" si="10"/>
        <v>0</v>
      </c>
      <c r="H170" s="20">
        <f t="shared" si="9"/>
        <v>1</v>
      </c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</row>
    <row r="171" spans="1:75" s="37" customFormat="1">
      <c r="A171" s="37" t="s">
        <v>232</v>
      </c>
      <c r="C171" s="38"/>
      <c r="E171" s="39">
        <v>0</v>
      </c>
      <c r="F171" s="39">
        <v>1600</v>
      </c>
      <c r="G171" s="40">
        <f t="shared" si="10"/>
        <v>1600</v>
      </c>
      <c r="H171" s="40">
        <v>0</v>
      </c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</row>
    <row r="172" spans="1:75" s="18" customFormat="1">
      <c r="A172" s="18" t="s">
        <v>15</v>
      </c>
      <c r="C172" s="19"/>
      <c r="D172" s="18" t="s">
        <v>1</v>
      </c>
      <c r="E172" s="20">
        <v>0</v>
      </c>
      <c r="F172" s="20">
        <v>1600</v>
      </c>
      <c r="G172" s="20">
        <f t="shared" si="10"/>
        <v>1600</v>
      </c>
      <c r="H172" s="20">
        <v>0</v>
      </c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</row>
    <row r="173" spans="1:75" s="18" customFormat="1">
      <c r="A173" s="18">
        <v>3</v>
      </c>
      <c r="B173" s="18" t="s">
        <v>10</v>
      </c>
      <c r="C173" s="19" t="s">
        <v>47</v>
      </c>
      <c r="D173" s="18" t="s">
        <v>1</v>
      </c>
      <c r="E173" s="20">
        <v>0</v>
      </c>
      <c r="F173" s="20">
        <v>1600</v>
      </c>
      <c r="G173" s="20">
        <f t="shared" si="10"/>
        <v>1600</v>
      </c>
      <c r="H173" s="20">
        <v>0</v>
      </c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</row>
    <row r="174" spans="1:75" s="18" customFormat="1">
      <c r="A174" s="18">
        <v>32</v>
      </c>
      <c r="B174" s="18" t="s">
        <v>37</v>
      </c>
      <c r="C174" s="19" t="s">
        <v>47</v>
      </c>
      <c r="E174" s="20">
        <v>0</v>
      </c>
      <c r="F174" s="20">
        <v>1600</v>
      </c>
      <c r="G174" s="20">
        <f t="shared" si="10"/>
        <v>1600</v>
      </c>
      <c r="H174" s="20">
        <v>0</v>
      </c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</row>
    <row r="175" spans="1:75" s="18" customFormat="1">
      <c r="A175" s="18">
        <v>323</v>
      </c>
      <c r="B175" s="18" t="s">
        <v>44</v>
      </c>
      <c r="C175" s="19" t="s">
        <v>47</v>
      </c>
      <c r="E175" s="20">
        <v>0</v>
      </c>
      <c r="F175" s="20">
        <v>1600</v>
      </c>
      <c r="G175" s="20">
        <f t="shared" si="10"/>
        <v>1600</v>
      </c>
      <c r="H175" s="20">
        <v>0</v>
      </c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</row>
    <row r="176" spans="1:75" s="37" customFormat="1">
      <c r="A176" s="37" t="s">
        <v>60</v>
      </c>
      <c r="C176" s="38"/>
      <c r="E176" s="39">
        <v>1327.22808414626</v>
      </c>
      <c r="F176" s="39">
        <v>1327.22808414626</v>
      </c>
      <c r="G176" s="40">
        <f t="shared" si="10"/>
        <v>0</v>
      </c>
      <c r="H176" s="40">
        <f t="shared" si="9"/>
        <v>1</v>
      </c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</row>
    <row r="177" spans="1:75" s="18" customFormat="1" ht="21">
      <c r="A177" s="18" t="s">
        <v>61</v>
      </c>
      <c r="B177" s="17"/>
      <c r="C177" s="27"/>
      <c r="D177" s="22" t="s">
        <v>1</v>
      </c>
      <c r="E177" s="20">
        <v>1327.22808414626</v>
      </c>
      <c r="F177" s="20">
        <v>1327.22808414626</v>
      </c>
      <c r="G177" s="20">
        <f t="shared" si="10"/>
        <v>0</v>
      </c>
      <c r="H177" s="20">
        <f t="shared" si="9"/>
        <v>1</v>
      </c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</row>
    <row r="178" spans="1:75" s="18" customFormat="1">
      <c r="A178" s="18">
        <v>4</v>
      </c>
      <c r="B178" s="18" t="s">
        <v>62</v>
      </c>
      <c r="C178" s="19" t="s">
        <v>30</v>
      </c>
      <c r="E178" s="20">
        <v>1327.22808414626</v>
      </c>
      <c r="F178" s="20">
        <v>1327.22808414626</v>
      </c>
      <c r="G178" s="20">
        <f t="shared" si="10"/>
        <v>0</v>
      </c>
      <c r="H178" s="20">
        <f t="shared" si="9"/>
        <v>1</v>
      </c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</row>
    <row r="179" spans="1:75" s="18" customFormat="1">
      <c r="A179" s="18">
        <v>42</v>
      </c>
      <c r="B179" s="18" t="s">
        <v>63</v>
      </c>
      <c r="C179" s="19" t="s">
        <v>30</v>
      </c>
      <c r="E179" s="20">
        <v>1327.22808414626</v>
      </c>
      <c r="F179" s="20">
        <v>1327.22808414626</v>
      </c>
      <c r="G179" s="20">
        <f t="shared" si="10"/>
        <v>0</v>
      </c>
      <c r="H179" s="20">
        <f t="shared" si="9"/>
        <v>1</v>
      </c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</row>
    <row r="180" spans="1:75" s="18" customFormat="1">
      <c r="A180" s="18">
        <v>422</v>
      </c>
      <c r="B180" s="18" t="s">
        <v>64</v>
      </c>
      <c r="C180" s="19" t="s">
        <v>30</v>
      </c>
      <c r="E180" s="20">
        <v>1327.22808414626</v>
      </c>
      <c r="F180" s="20">
        <v>1327.22808414626</v>
      </c>
      <c r="G180" s="20">
        <f t="shared" si="10"/>
        <v>0</v>
      </c>
      <c r="H180" s="20">
        <f t="shared" si="9"/>
        <v>1</v>
      </c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</row>
    <row r="181" spans="1:75" s="37" customFormat="1">
      <c r="A181" s="37" t="s">
        <v>65</v>
      </c>
      <c r="C181" s="38"/>
      <c r="E181" s="39">
        <v>2654.45616829252</v>
      </c>
      <c r="F181" s="39">
        <v>2654.45616829252</v>
      </c>
      <c r="G181" s="40">
        <f t="shared" si="10"/>
        <v>0</v>
      </c>
      <c r="H181" s="40">
        <f t="shared" si="9"/>
        <v>1</v>
      </c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</row>
    <row r="182" spans="1:75" s="18" customFormat="1" ht="21">
      <c r="A182" s="18" t="s">
        <v>61</v>
      </c>
      <c r="B182" s="17"/>
      <c r="C182" s="27"/>
      <c r="D182" s="22" t="s">
        <v>1</v>
      </c>
      <c r="E182" s="20">
        <v>2654.45616829252</v>
      </c>
      <c r="F182" s="20">
        <v>2654.45616829252</v>
      </c>
      <c r="G182" s="20">
        <f t="shared" si="10"/>
        <v>0</v>
      </c>
      <c r="H182" s="20">
        <f t="shared" si="9"/>
        <v>1</v>
      </c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</row>
    <row r="183" spans="1:75" s="18" customFormat="1">
      <c r="A183" s="18">
        <v>4</v>
      </c>
      <c r="B183" s="18" t="s">
        <v>62</v>
      </c>
      <c r="C183" s="19" t="s">
        <v>66</v>
      </c>
      <c r="E183" s="20">
        <v>2654.45616829252</v>
      </c>
      <c r="F183" s="20">
        <v>2654.45616829252</v>
      </c>
      <c r="G183" s="20">
        <f t="shared" si="10"/>
        <v>0</v>
      </c>
      <c r="H183" s="20">
        <f t="shared" si="9"/>
        <v>1</v>
      </c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</row>
    <row r="184" spans="1:75" s="18" customFormat="1">
      <c r="A184" s="18">
        <v>42</v>
      </c>
      <c r="B184" s="18" t="s">
        <v>63</v>
      </c>
      <c r="C184" s="19" t="s">
        <v>66</v>
      </c>
      <c r="E184" s="20">
        <v>2654.45616829252</v>
      </c>
      <c r="F184" s="20">
        <v>2654.45616829252</v>
      </c>
      <c r="G184" s="20">
        <f t="shared" si="10"/>
        <v>0</v>
      </c>
      <c r="H184" s="20">
        <f t="shared" si="9"/>
        <v>1</v>
      </c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</row>
    <row r="185" spans="1:75" s="18" customFormat="1">
      <c r="A185" s="18">
        <v>422</v>
      </c>
      <c r="B185" s="18" t="s">
        <v>64</v>
      </c>
      <c r="C185" s="19" t="s">
        <v>66</v>
      </c>
      <c r="E185" s="20">
        <v>2654.45616829252</v>
      </c>
      <c r="F185" s="20">
        <v>2654.45616829252</v>
      </c>
      <c r="G185" s="20">
        <f t="shared" si="10"/>
        <v>0</v>
      </c>
      <c r="H185" s="20">
        <f t="shared" si="9"/>
        <v>1</v>
      </c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</row>
    <row r="186" spans="1:75" s="37" customFormat="1">
      <c r="A186" s="37" t="s">
        <v>67</v>
      </c>
      <c r="C186" s="38"/>
      <c r="E186" s="39">
        <v>1990.8421262193899</v>
      </c>
      <c r="F186" s="39">
        <v>1990.8421262193899</v>
      </c>
      <c r="G186" s="40">
        <f t="shared" si="10"/>
        <v>0</v>
      </c>
      <c r="H186" s="40">
        <f t="shared" si="9"/>
        <v>1</v>
      </c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</row>
    <row r="187" spans="1:75" s="18" customFormat="1" ht="21">
      <c r="A187" s="18" t="s">
        <v>61</v>
      </c>
      <c r="B187" s="17"/>
      <c r="C187" s="27"/>
      <c r="D187" s="22" t="s">
        <v>1</v>
      </c>
      <c r="E187" s="20">
        <v>1990.8421262193899</v>
      </c>
      <c r="F187" s="20">
        <v>1990.8421262193899</v>
      </c>
      <c r="G187" s="20">
        <f t="shared" si="10"/>
        <v>0</v>
      </c>
      <c r="H187" s="20">
        <f t="shared" si="9"/>
        <v>1</v>
      </c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</row>
    <row r="188" spans="1:75" s="18" customFormat="1">
      <c r="A188" s="18">
        <v>4</v>
      </c>
      <c r="B188" s="18" t="s">
        <v>62</v>
      </c>
      <c r="C188" s="19" t="s">
        <v>30</v>
      </c>
      <c r="E188" s="20">
        <v>1990.8421262193899</v>
      </c>
      <c r="F188" s="20">
        <v>1990.8421262193899</v>
      </c>
      <c r="G188" s="20">
        <f t="shared" si="10"/>
        <v>0</v>
      </c>
      <c r="H188" s="20">
        <f t="shared" si="9"/>
        <v>1</v>
      </c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</row>
    <row r="189" spans="1:75" s="18" customFormat="1">
      <c r="A189" s="18">
        <v>42</v>
      </c>
      <c r="B189" s="18" t="s">
        <v>63</v>
      </c>
      <c r="C189" s="19" t="s">
        <v>30</v>
      </c>
      <c r="E189" s="20">
        <v>1990.8421262193899</v>
      </c>
      <c r="F189" s="20">
        <v>1990.8421262193899</v>
      </c>
      <c r="G189" s="20">
        <f t="shared" si="10"/>
        <v>0</v>
      </c>
      <c r="H189" s="20">
        <f t="shared" si="9"/>
        <v>1</v>
      </c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</row>
    <row r="190" spans="1:75" s="18" customFormat="1">
      <c r="A190" s="18">
        <v>422</v>
      </c>
      <c r="B190" s="18" t="s">
        <v>64</v>
      </c>
      <c r="C190" s="19" t="s">
        <v>30</v>
      </c>
      <c r="E190" s="20">
        <v>1990.8421262193899</v>
      </c>
      <c r="F190" s="20">
        <v>1990.8421262193899</v>
      </c>
      <c r="G190" s="20">
        <f t="shared" si="10"/>
        <v>0</v>
      </c>
      <c r="H190" s="20">
        <f t="shared" si="9"/>
        <v>1</v>
      </c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</row>
    <row r="191" spans="1:75" s="37" customFormat="1">
      <c r="A191" s="37" t="s">
        <v>68</v>
      </c>
      <c r="C191" s="38"/>
      <c r="E191" s="39">
        <v>11945.0527573163</v>
      </c>
      <c r="F191" s="39">
        <v>11945.0527573163</v>
      </c>
      <c r="G191" s="40">
        <f t="shared" si="10"/>
        <v>0</v>
      </c>
      <c r="H191" s="40">
        <f t="shared" si="9"/>
        <v>1</v>
      </c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</row>
    <row r="192" spans="1:75" s="18" customFormat="1">
      <c r="A192" s="18" t="s">
        <v>280</v>
      </c>
      <c r="C192" s="19"/>
      <c r="D192" s="18" t="s">
        <v>1</v>
      </c>
      <c r="E192" s="20">
        <v>11945.0527573163</v>
      </c>
      <c r="F192" s="20">
        <v>11945.0527573163</v>
      </c>
      <c r="G192" s="20">
        <f t="shared" si="10"/>
        <v>0</v>
      </c>
      <c r="H192" s="20">
        <f t="shared" si="9"/>
        <v>1</v>
      </c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</row>
    <row r="193" spans="1:75" s="18" customFormat="1">
      <c r="A193" s="18">
        <v>4</v>
      </c>
      <c r="B193" s="18" t="s">
        <v>62</v>
      </c>
      <c r="C193" s="19" t="s">
        <v>30</v>
      </c>
      <c r="E193" s="20">
        <v>11945.0527573163</v>
      </c>
      <c r="F193" s="20">
        <v>11945.0527573163</v>
      </c>
      <c r="G193" s="20">
        <f t="shared" si="10"/>
        <v>0</v>
      </c>
      <c r="H193" s="20">
        <f t="shared" si="9"/>
        <v>1</v>
      </c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</row>
    <row r="194" spans="1:75" s="18" customFormat="1">
      <c r="A194" s="18">
        <v>42</v>
      </c>
      <c r="B194" s="18" t="s">
        <v>63</v>
      </c>
      <c r="C194" s="19" t="s">
        <v>30</v>
      </c>
      <c r="E194" s="20">
        <v>11945.0527573163</v>
      </c>
      <c r="F194" s="20">
        <v>11945.0527573163</v>
      </c>
      <c r="G194" s="20">
        <f t="shared" si="10"/>
        <v>0</v>
      </c>
      <c r="H194" s="20">
        <f t="shared" si="9"/>
        <v>1</v>
      </c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</row>
    <row r="195" spans="1:75" s="18" customFormat="1">
      <c r="A195" s="18">
        <v>422</v>
      </c>
      <c r="B195" s="18" t="s">
        <v>64</v>
      </c>
      <c r="C195" s="19" t="s">
        <v>30</v>
      </c>
      <c r="E195" s="20">
        <v>11945.0527573163</v>
      </c>
      <c r="F195" s="20">
        <v>11945.0527573163</v>
      </c>
      <c r="G195" s="20">
        <f t="shared" si="10"/>
        <v>0</v>
      </c>
      <c r="H195" s="20">
        <f t="shared" si="9"/>
        <v>1</v>
      </c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</row>
    <row r="196" spans="1:75" s="42" customFormat="1" ht="15.75" customHeight="1">
      <c r="A196" s="42" t="s">
        <v>69</v>
      </c>
      <c r="C196" s="43"/>
      <c r="E196" s="44">
        <v>48841.9934965824</v>
      </c>
      <c r="F196" s="44">
        <v>81842.009999999995</v>
      </c>
      <c r="G196" s="44">
        <f t="shared" si="10"/>
        <v>33000.016503417595</v>
      </c>
      <c r="H196" s="44">
        <f t="shared" si="9"/>
        <v>1.6756484357201082</v>
      </c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</row>
    <row r="197" spans="1:75" s="37" customFormat="1">
      <c r="A197" s="37" t="s">
        <v>70</v>
      </c>
      <c r="C197" s="38"/>
      <c r="E197" s="39">
        <v>18713.9159864623</v>
      </c>
      <c r="F197" s="39">
        <v>18713.9159864623</v>
      </c>
      <c r="G197" s="40">
        <f t="shared" si="10"/>
        <v>0</v>
      </c>
      <c r="H197" s="40">
        <f t="shared" si="9"/>
        <v>1</v>
      </c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</row>
    <row r="198" spans="1:75" s="18" customFormat="1">
      <c r="A198" s="18" t="s">
        <v>15</v>
      </c>
      <c r="C198" s="19"/>
      <c r="E198" s="20">
        <v>18713.9159864623</v>
      </c>
      <c r="F198" s="20">
        <v>18713.9159864623</v>
      </c>
      <c r="G198" s="20">
        <f t="shared" si="10"/>
        <v>0</v>
      </c>
      <c r="H198" s="20">
        <f t="shared" si="9"/>
        <v>1</v>
      </c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</row>
    <row r="199" spans="1:75" s="18" customFormat="1">
      <c r="A199" s="18">
        <v>3</v>
      </c>
      <c r="B199" s="18" t="s">
        <v>10</v>
      </c>
      <c r="C199" s="19" t="s">
        <v>71</v>
      </c>
      <c r="E199" s="20">
        <v>18713.9159864623</v>
      </c>
      <c r="F199" s="20">
        <v>18713.9159864623</v>
      </c>
      <c r="G199" s="20">
        <f t="shared" si="10"/>
        <v>0</v>
      </c>
      <c r="H199" s="20">
        <f t="shared" si="9"/>
        <v>1</v>
      </c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</row>
    <row r="200" spans="1:75" s="18" customFormat="1">
      <c r="A200" s="18">
        <v>38</v>
      </c>
      <c r="B200" s="18" t="s">
        <v>72</v>
      </c>
      <c r="C200" s="19" t="s">
        <v>71</v>
      </c>
      <c r="E200" s="20">
        <v>18713.9159864623</v>
      </c>
      <c r="F200" s="20">
        <v>18713.9159864623</v>
      </c>
      <c r="G200" s="20">
        <f t="shared" si="10"/>
        <v>0</v>
      </c>
      <c r="H200" s="20">
        <f t="shared" ref="H200:H263" si="11">F200/E200</f>
        <v>1</v>
      </c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</row>
    <row r="201" spans="1:75" s="18" customFormat="1">
      <c r="A201" s="18">
        <v>381</v>
      </c>
      <c r="B201" s="18" t="s">
        <v>18</v>
      </c>
      <c r="C201" s="19" t="s">
        <v>71</v>
      </c>
      <c r="E201" s="20">
        <v>18713.9159864623</v>
      </c>
      <c r="F201" s="20">
        <v>18713.9159864623</v>
      </c>
      <c r="G201" s="20">
        <f t="shared" ref="G201:G264" si="12">F201-E201</f>
        <v>0</v>
      </c>
      <c r="H201" s="20">
        <f t="shared" si="11"/>
        <v>1</v>
      </c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</row>
    <row r="202" spans="1:75" s="37" customFormat="1">
      <c r="A202" s="37" t="s">
        <v>73</v>
      </c>
      <c r="C202" s="38"/>
      <c r="E202" s="39">
        <v>2654.45616829252</v>
      </c>
      <c r="F202" s="39">
        <v>2654.45616829252</v>
      </c>
      <c r="G202" s="40">
        <f t="shared" si="12"/>
        <v>0</v>
      </c>
      <c r="H202" s="40">
        <f t="shared" si="11"/>
        <v>1</v>
      </c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</row>
    <row r="203" spans="1:75" s="18" customFormat="1">
      <c r="A203" s="18" t="s">
        <v>15</v>
      </c>
      <c r="C203" s="19"/>
      <c r="E203" s="20">
        <v>2654.45616829252</v>
      </c>
      <c r="F203" s="20">
        <v>2654.45616829252</v>
      </c>
      <c r="G203" s="20">
        <f t="shared" si="12"/>
        <v>0</v>
      </c>
      <c r="H203" s="20">
        <f t="shared" si="11"/>
        <v>1</v>
      </c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</row>
    <row r="204" spans="1:75" s="18" customFormat="1">
      <c r="A204" s="18">
        <v>3</v>
      </c>
      <c r="B204" s="18" t="s">
        <v>10</v>
      </c>
      <c r="C204" s="19" t="s">
        <v>71</v>
      </c>
      <c r="E204" s="20">
        <v>2654.45616829252</v>
      </c>
      <c r="F204" s="20">
        <v>2654.45616829252</v>
      </c>
      <c r="G204" s="20">
        <f t="shared" si="12"/>
        <v>0</v>
      </c>
      <c r="H204" s="20">
        <f t="shared" si="11"/>
        <v>1</v>
      </c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</row>
    <row r="205" spans="1:75" s="18" customFormat="1">
      <c r="A205" s="18">
        <v>34</v>
      </c>
      <c r="B205" s="18" t="s">
        <v>37</v>
      </c>
      <c r="C205" s="19" t="s">
        <v>71</v>
      </c>
      <c r="E205" s="20">
        <v>2654.45616829252</v>
      </c>
      <c r="F205" s="20">
        <v>2654.45616829252</v>
      </c>
      <c r="G205" s="20">
        <f t="shared" si="12"/>
        <v>0</v>
      </c>
      <c r="H205" s="20">
        <f t="shared" si="11"/>
        <v>1</v>
      </c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</row>
    <row r="206" spans="1:75" s="18" customFormat="1">
      <c r="A206" s="18">
        <v>343</v>
      </c>
      <c r="B206" s="18" t="s">
        <v>39</v>
      </c>
      <c r="C206" s="19" t="s">
        <v>71</v>
      </c>
      <c r="E206" s="20">
        <v>2654.45616829252</v>
      </c>
      <c r="F206" s="20">
        <v>2654.45616829252</v>
      </c>
      <c r="G206" s="20">
        <f t="shared" si="12"/>
        <v>0</v>
      </c>
      <c r="H206" s="20">
        <f t="shared" si="11"/>
        <v>1</v>
      </c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</row>
    <row r="207" spans="1:75" s="37" customFormat="1">
      <c r="A207" s="37" t="s">
        <v>74</v>
      </c>
      <c r="C207" s="38"/>
      <c r="E207" s="39">
        <v>2787.17897670715</v>
      </c>
      <c r="F207" s="39">
        <v>2787.17897670715</v>
      </c>
      <c r="G207" s="40">
        <f t="shared" si="12"/>
        <v>0</v>
      </c>
      <c r="H207" s="40">
        <f t="shared" si="11"/>
        <v>1</v>
      </c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</row>
    <row r="208" spans="1:75" s="18" customFormat="1">
      <c r="A208" s="18" t="s">
        <v>15</v>
      </c>
      <c r="C208" s="19"/>
      <c r="E208" s="20">
        <v>2787.17897670715</v>
      </c>
      <c r="F208" s="20">
        <v>2787.17897670715</v>
      </c>
      <c r="G208" s="20">
        <f t="shared" si="12"/>
        <v>0</v>
      </c>
      <c r="H208" s="20">
        <f t="shared" si="11"/>
        <v>1</v>
      </c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</row>
    <row r="209" spans="1:75" s="18" customFormat="1">
      <c r="A209" s="18">
        <v>3</v>
      </c>
      <c r="B209" s="18" t="s">
        <v>10</v>
      </c>
      <c r="C209" s="19" t="s">
        <v>75</v>
      </c>
      <c r="E209" s="20">
        <v>2787.17897670715</v>
      </c>
      <c r="F209" s="20">
        <v>2787.17897670715</v>
      </c>
      <c r="G209" s="20">
        <f t="shared" si="12"/>
        <v>0</v>
      </c>
      <c r="H209" s="20">
        <f t="shared" si="11"/>
        <v>1</v>
      </c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</row>
    <row r="210" spans="1:75" s="18" customFormat="1">
      <c r="A210" s="18">
        <v>32</v>
      </c>
      <c r="B210" s="18" t="s">
        <v>31</v>
      </c>
      <c r="C210" s="19" t="s">
        <v>75</v>
      </c>
      <c r="E210" s="20">
        <v>2787.17897670715</v>
      </c>
      <c r="F210" s="20">
        <v>2787.17897670715</v>
      </c>
      <c r="G210" s="20">
        <f t="shared" si="12"/>
        <v>0</v>
      </c>
      <c r="H210" s="20">
        <f t="shared" si="11"/>
        <v>1</v>
      </c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</row>
    <row r="211" spans="1:75" s="18" customFormat="1">
      <c r="A211" s="18">
        <v>323</v>
      </c>
      <c r="B211" s="18" t="s">
        <v>34</v>
      </c>
      <c r="C211" s="19" t="s">
        <v>75</v>
      </c>
      <c r="E211" s="20">
        <v>2787.17897670715</v>
      </c>
      <c r="F211" s="20">
        <v>2787.17897670715</v>
      </c>
      <c r="G211" s="20">
        <f t="shared" si="12"/>
        <v>0</v>
      </c>
      <c r="H211" s="20">
        <f t="shared" si="11"/>
        <v>1</v>
      </c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</row>
    <row r="212" spans="1:75" s="37" customFormat="1">
      <c r="A212" s="37" t="s">
        <v>76</v>
      </c>
      <c r="C212" s="38"/>
      <c r="E212" s="39">
        <v>265.445616829252</v>
      </c>
      <c r="F212" s="39">
        <v>265.445616829252</v>
      </c>
      <c r="G212" s="40">
        <f t="shared" si="12"/>
        <v>0</v>
      </c>
      <c r="H212" s="40">
        <f t="shared" si="11"/>
        <v>1</v>
      </c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</row>
    <row r="213" spans="1:75" s="18" customFormat="1">
      <c r="A213" s="18" t="s">
        <v>15</v>
      </c>
      <c r="C213" s="19"/>
      <c r="E213" s="20">
        <v>265.445616829252</v>
      </c>
      <c r="F213" s="20">
        <v>265.445616829252</v>
      </c>
      <c r="G213" s="20">
        <f t="shared" si="12"/>
        <v>0</v>
      </c>
      <c r="H213" s="20">
        <f t="shared" si="11"/>
        <v>1</v>
      </c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</row>
    <row r="214" spans="1:75" s="18" customFormat="1">
      <c r="A214" s="18">
        <v>3</v>
      </c>
      <c r="B214" s="18" t="s">
        <v>10</v>
      </c>
      <c r="C214" s="19" t="s">
        <v>77</v>
      </c>
      <c r="E214" s="20">
        <v>265.445616829252</v>
      </c>
      <c r="F214" s="20">
        <v>265.445616829252</v>
      </c>
      <c r="G214" s="20">
        <f t="shared" si="12"/>
        <v>0</v>
      </c>
      <c r="H214" s="20">
        <f t="shared" si="11"/>
        <v>1</v>
      </c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</row>
    <row r="215" spans="1:75" s="18" customFormat="1">
      <c r="A215" s="18">
        <v>38</v>
      </c>
      <c r="B215" s="18" t="s">
        <v>51</v>
      </c>
      <c r="C215" s="19" t="s">
        <v>77</v>
      </c>
      <c r="E215" s="20">
        <v>265.445616829252</v>
      </c>
      <c r="F215" s="20">
        <v>265.445616829252</v>
      </c>
      <c r="G215" s="20">
        <f t="shared" si="12"/>
        <v>0</v>
      </c>
      <c r="H215" s="20">
        <f t="shared" si="11"/>
        <v>1</v>
      </c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</row>
    <row r="216" spans="1:75" s="18" customFormat="1">
      <c r="A216" s="18">
        <v>381</v>
      </c>
      <c r="B216" s="18" t="s">
        <v>78</v>
      </c>
      <c r="C216" s="19" t="s">
        <v>77</v>
      </c>
      <c r="E216" s="20">
        <v>265.445616829252</v>
      </c>
      <c r="F216" s="20">
        <v>265.445616829252</v>
      </c>
      <c r="G216" s="20">
        <f t="shared" si="12"/>
        <v>0</v>
      </c>
      <c r="H216" s="20">
        <f t="shared" si="11"/>
        <v>1</v>
      </c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</row>
    <row r="217" spans="1:75" s="37" customFormat="1">
      <c r="A217" s="37" t="s">
        <v>233</v>
      </c>
      <c r="C217" s="38"/>
      <c r="E217" s="39">
        <v>3848.9614440241598</v>
      </c>
      <c r="F217" s="39">
        <v>3848.9614440241598</v>
      </c>
      <c r="G217" s="40">
        <f t="shared" si="12"/>
        <v>0</v>
      </c>
      <c r="H217" s="40">
        <f t="shared" si="11"/>
        <v>1</v>
      </c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</row>
    <row r="218" spans="1:75" s="18" customFormat="1">
      <c r="A218" s="18" t="s">
        <v>9</v>
      </c>
      <c r="C218" s="19"/>
      <c r="D218" s="18" t="s">
        <v>1</v>
      </c>
      <c r="E218" s="20">
        <v>3848.9614440241598</v>
      </c>
      <c r="F218" s="20">
        <v>3848.9614440241598</v>
      </c>
      <c r="G218" s="20">
        <f t="shared" si="12"/>
        <v>0</v>
      </c>
      <c r="H218" s="20">
        <f t="shared" si="11"/>
        <v>1</v>
      </c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</row>
    <row r="219" spans="1:75" s="18" customFormat="1">
      <c r="A219" s="18">
        <v>3</v>
      </c>
      <c r="B219" s="18" t="s">
        <v>10</v>
      </c>
      <c r="C219" s="19" t="s">
        <v>79</v>
      </c>
      <c r="E219" s="20">
        <v>3848.9614440241598</v>
      </c>
      <c r="F219" s="20">
        <v>3848.9614440241598</v>
      </c>
      <c r="G219" s="20">
        <f t="shared" si="12"/>
        <v>0</v>
      </c>
      <c r="H219" s="20">
        <f t="shared" si="11"/>
        <v>1</v>
      </c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</row>
    <row r="220" spans="1:75" s="18" customFormat="1">
      <c r="A220" s="18">
        <v>38</v>
      </c>
      <c r="B220" s="18" t="s">
        <v>80</v>
      </c>
      <c r="C220" s="19" t="s">
        <v>79</v>
      </c>
      <c r="E220" s="20">
        <v>3848.9614440241598</v>
      </c>
      <c r="F220" s="20">
        <v>3848.9614440241598</v>
      </c>
      <c r="G220" s="20">
        <f t="shared" si="12"/>
        <v>0</v>
      </c>
      <c r="H220" s="20">
        <f t="shared" si="11"/>
        <v>1</v>
      </c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</row>
    <row r="221" spans="1:75" s="18" customFormat="1">
      <c r="A221" s="18">
        <v>381</v>
      </c>
      <c r="B221" s="18" t="s">
        <v>18</v>
      </c>
      <c r="C221" s="19" t="s">
        <v>79</v>
      </c>
      <c r="E221" s="20">
        <v>3848.9614440241598</v>
      </c>
      <c r="F221" s="20">
        <v>3848.9614440241598</v>
      </c>
      <c r="G221" s="20">
        <f t="shared" si="12"/>
        <v>0</v>
      </c>
      <c r="H221" s="20">
        <f t="shared" si="11"/>
        <v>1</v>
      </c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</row>
    <row r="222" spans="1:75" s="37" customFormat="1">
      <c r="A222" s="37" t="s">
        <v>234</v>
      </c>
      <c r="C222" s="38"/>
      <c r="E222" s="39">
        <v>19244.807220120802</v>
      </c>
      <c r="F222" s="39">
        <v>19244.807220120802</v>
      </c>
      <c r="G222" s="40">
        <f t="shared" si="12"/>
        <v>0</v>
      </c>
      <c r="H222" s="40">
        <f t="shared" si="11"/>
        <v>1</v>
      </c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</row>
    <row r="223" spans="1:75" s="18" customFormat="1">
      <c r="A223" s="18" t="s">
        <v>15</v>
      </c>
      <c r="C223" s="19"/>
      <c r="E223" s="20">
        <v>19244.807220120802</v>
      </c>
      <c r="F223" s="20">
        <v>19244.807220120802</v>
      </c>
      <c r="G223" s="20">
        <f t="shared" si="12"/>
        <v>0</v>
      </c>
      <c r="H223" s="20">
        <f t="shared" si="11"/>
        <v>1</v>
      </c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</row>
    <row r="224" spans="1:75" s="18" customFormat="1">
      <c r="A224" s="18">
        <v>3</v>
      </c>
      <c r="B224" s="18" t="s">
        <v>10</v>
      </c>
      <c r="C224" s="19" t="s">
        <v>81</v>
      </c>
      <c r="E224" s="20">
        <v>19244.807220120802</v>
      </c>
      <c r="F224" s="20">
        <v>19244.807220120802</v>
      </c>
      <c r="G224" s="20">
        <f t="shared" si="12"/>
        <v>0</v>
      </c>
      <c r="H224" s="20">
        <f t="shared" si="11"/>
        <v>1</v>
      </c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</row>
    <row r="225" spans="1:75" s="18" customFormat="1">
      <c r="A225" s="18">
        <v>32</v>
      </c>
      <c r="B225" s="18" t="s">
        <v>31</v>
      </c>
      <c r="C225" s="19" t="s">
        <v>81</v>
      </c>
      <c r="E225" s="20">
        <v>19244.807220120802</v>
      </c>
      <c r="F225" s="20">
        <v>19244.807220120802</v>
      </c>
      <c r="G225" s="20">
        <f t="shared" si="12"/>
        <v>0</v>
      </c>
      <c r="H225" s="20">
        <f t="shared" si="11"/>
        <v>1</v>
      </c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</row>
    <row r="226" spans="1:75" s="37" customFormat="1">
      <c r="A226" s="37" t="s">
        <v>235</v>
      </c>
      <c r="C226" s="38"/>
      <c r="E226" s="39">
        <v>1327.22808414626</v>
      </c>
      <c r="F226" s="39">
        <v>1327.22808414626</v>
      </c>
      <c r="G226" s="40">
        <f t="shared" si="12"/>
        <v>0</v>
      </c>
      <c r="H226" s="40">
        <f t="shared" si="11"/>
        <v>1</v>
      </c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</row>
    <row r="227" spans="1:75" s="18" customFormat="1">
      <c r="A227" s="18" t="s">
        <v>15</v>
      </c>
      <c r="C227" s="19"/>
      <c r="E227" s="20">
        <v>1327.22808414626</v>
      </c>
      <c r="F227" s="20">
        <v>1327.22808414626</v>
      </c>
      <c r="G227" s="20">
        <f t="shared" si="12"/>
        <v>0</v>
      </c>
      <c r="H227" s="20">
        <f t="shared" si="11"/>
        <v>1</v>
      </c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</row>
    <row r="228" spans="1:75" s="18" customFormat="1">
      <c r="A228" s="18">
        <v>3</v>
      </c>
      <c r="B228" s="18" t="s">
        <v>10</v>
      </c>
      <c r="C228" s="19" t="s">
        <v>75</v>
      </c>
      <c r="E228" s="20">
        <v>1327.22808414626</v>
      </c>
      <c r="F228" s="20">
        <v>1327.22808414626</v>
      </c>
      <c r="G228" s="20">
        <f t="shared" si="12"/>
        <v>0</v>
      </c>
      <c r="H228" s="20">
        <f t="shared" si="11"/>
        <v>1</v>
      </c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</row>
    <row r="229" spans="1:75" s="18" customFormat="1">
      <c r="A229" s="18">
        <v>32</v>
      </c>
      <c r="B229" s="18" t="s">
        <v>26</v>
      </c>
      <c r="C229" s="19" t="s">
        <v>75</v>
      </c>
      <c r="E229" s="20">
        <v>1327.22808414626</v>
      </c>
      <c r="F229" s="20">
        <v>1327.22808414626</v>
      </c>
      <c r="G229" s="20">
        <f t="shared" si="12"/>
        <v>0</v>
      </c>
      <c r="H229" s="20">
        <f t="shared" si="11"/>
        <v>1</v>
      </c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</row>
    <row r="230" spans="1:75" s="18" customFormat="1">
      <c r="A230" s="18">
        <v>329</v>
      </c>
      <c r="B230" s="18" t="s">
        <v>44</v>
      </c>
      <c r="C230" s="19" t="s">
        <v>75</v>
      </c>
      <c r="E230" s="20">
        <v>1327.22808414626</v>
      </c>
      <c r="F230" s="20">
        <v>1327.22808414626</v>
      </c>
      <c r="G230" s="20">
        <f t="shared" si="12"/>
        <v>0</v>
      </c>
      <c r="H230" s="20">
        <f t="shared" si="11"/>
        <v>1</v>
      </c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</row>
    <row r="231" spans="1:75" s="37" customFormat="1">
      <c r="A231" s="37" t="s">
        <v>270</v>
      </c>
      <c r="C231" s="38"/>
      <c r="E231" s="39">
        <v>0</v>
      </c>
      <c r="F231" s="39">
        <v>33000</v>
      </c>
      <c r="G231" s="40">
        <f t="shared" si="12"/>
        <v>33000</v>
      </c>
      <c r="H231" s="40">
        <v>0</v>
      </c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</row>
    <row r="232" spans="1:75" s="18" customFormat="1">
      <c r="A232" s="18" t="s">
        <v>15</v>
      </c>
      <c r="C232" s="19"/>
      <c r="E232" s="20">
        <v>0</v>
      </c>
      <c r="F232" s="20">
        <v>33000</v>
      </c>
      <c r="G232" s="20">
        <f t="shared" si="12"/>
        <v>33000</v>
      </c>
      <c r="H232" s="20">
        <v>0</v>
      </c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</row>
    <row r="233" spans="1:75" s="18" customFormat="1">
      <c r="A233" s="18">
        <v>3</v>
      </c>
      <c r="B233" s="18" t="s">
        <v>10</v>
      </c>
      <c r="C233" s="19" t="s">
        <v>71</v>
      </c>
      <c r="E233" s="20">
        <v>0</v>
      </c>
      <c r="F233" s="20">
        <v>33000</v>
      </c>
      <c r="G233" s="20">
        <f t="shared" si="12"/>
        <v>33000</v>
      </c>
      <c r="H233" s="20">
        <v>0</v>
      </c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</row>
    <row r="234" spans="1:75" s="18" customFormat="1">
      <c r="A234" s="18">
        <v>38</v>
      </c>
      <c r="B234" s="18" t="s">
        <v>80</v>
      </c>
      <c r="C234" s="19" t="s">
        <v>71</v>
      </c>
      <c r="E234" s="20">
        <v>0</v>
      </c>
      <c r="F234" s="20">
        <v>33000</v>
      </c>
      <c r="G234" s="20">
        <f t="shared" si="12"/>
        <v>33000</v>
      </c>
      <c r="H234" s="20">
        <v>0</v>
      </c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</row>
    <row r="235" spans="1:75" s="18" customFormat="1">
      <c r="A235" s="18">
        <v>386</v>
      </c>
      <c r="B235" s="18" t="s">
        <v>162</v>
      </c>
      <c r="C235" s="19" t="s">
        <v>71</v>
      </c>
      <c r="E235" s="20">
        <v>0</v>
      </c>
      <c r="F235" s="20">
        <v>33000</v>
      </c>
      <c r="G235" s="20">
        <f t="shared" si="12"/>
        <v>33000</v>
      </c>
      <c r="H235" s="20">
        <v>0</v>
      </c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</row>
    <row r="236" spans="1:75" s="42" customFormat="1" ht="15.75">
      <c r="A236" s="42" t="s">
        <v>82</v>
      </c>
      <c r="C236" s="43"/>
      <c r="E236" s="44">
        <v>3981.68</v>
      </c>
      <c r="F236" s="44">
        <f>SUM(F237)</f>
        <v>3981.68</v>
      </c>
      <c r="G236" s="44">
        <f t="shared" si="12"/>
        <v>0</v>
      </c>
      <c r="H236" s="44">
        <f t="shared" si="11"/>
        <v>1</v>
      </c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</row>
    <row r="237" spans="1:75" s="37" customFormat="1">
      <c r="A237" s="37" t="s">
        <v>83</v>
      </c>
      <c r="C237" s="38"/>
      <c r="E237" s="39">
        <v>3981.68</v>
      </c>
      <c r="F237" s="39">
        <v>3981.68</v>
      </c>
      <c r="G237" s="40">
        <f t="shared" si="12"/>
        <v>0</v>
      </c>
      <c r="H237" s="40">
        <f t="shared" si="11"/>
        <v>1</v>
      </c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</row>
    <row r="238" spans="1:75" s="18" customFormat="1">
      <c r="A238" s="18" t="s">
        <v>15</v>
      </c>
      <c r="C238" s="19"/>
      <c r="E238" s="20">
        <v>3981.68</v>
      </c>
      <c r="F238" s="20">
        <v>3981.68</v>
      </c>
      <c r="G238" s="20">
        <f t="shared" si="12"/>
        <v>0</v>
      </c>
      <c r="H238" s="20">
        <f t="shared" si="11"/>
        <v>1</v>
      </c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</row>
    <row r="239" spans="1:75" s="18" customFormat="1">
      <c r="A239" s="18">
        <v>3</v>
      </c>
      <c r="B239" s="18" t="s">
        <v>10</v>
      </c>
      <c r="C239" s="19" t="s">
        <v>84</v>
      </c>
      <c r="E239" s="20">
        <v>3981.68</v>
      </c>
      <c r="F239" s="20">
        <v>3981.68</v>
      </c>
      <c r="G239" s="20">
        <f t="shared" si="12"/>
        <v>0</v>
      </c>
      <c r="H239" s="20">
        <f t="shared" si="11"/>
        <v>1</v>
      </c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</row>
    <row r="240" spans="1:75" s="18" customFormat="1">
      <c r="A240" s="18">
        <v>37</v>
      </c>
      <c r="B240" s="18" t="s">
        <v>12</v>
      </c>
      <c r="C240" s="19" t="s">
        <v>84</v>
      </c>
      <c r="E240" s="20">
        <v>3981.68</v>
      </c>
      <c r="F240" s="20">
        <v>3981.68</v>
      </c>
      <c r="G240" s="20">
        <f t="shared" si="12"/>
        <v>0</v>
      </c>
      <c r="H240" s="20">
        <f t="shared" si="11"/>
        <v>1</v>
      </c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</row>
    <row r="241" spans="1:75" s="18" customFormat="1">
      <c r="A241" s="18">
        <v>372</v>
      </c>
      <c r="B241" s="18" t="s">
        <v>12</v>
      </c>
      <c r="C241" s="19" t="s">
        <v>84</v>
      </c>
      <c r="E241" s="20">
        <v>3981.68</v>
      </c>
      <c r="F241" s="20">
        <v>3981.68</v>
      </c>
      <c r="G241" s="20">
        <f t="shared" si="12"/>
        <v>0</v>
      </c>
      <c r="H241" s="20">
        <f t="shared" si="11"/>
        <v>1</v>
      </c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</row>
    <row r="242" spans="1:75" s="42" customFormat="1" ht="15.75">
      <c r="A242" s="42" t="s">
        <v>85</v>
      </c>
      <c r="C242" s="43"/>
      <c r="E242" s="44">
        <v>1810339.1067755001</v>
      </c>
      <c r="F242" s="44">
        <v>2507225.21</v>
      </c>
      <c r="G242" s="44">
        <f t="shared" si="12"/>
        <v>696886.10322449985</v>
      </c>
      <c r="H242" s="44">
        <f t="shared" si="11"/>
        <v>1.3849478258610697</v>
      </c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</row>
    <row r="243" spans="1:75" s="37" customFormat="1">
      <c r="A243" s="37" t="s">
        <v>86</v>
      </c>
      <c r="C243" s="38"/>
      <c r="E243" s="39">
        <v>19908.4212621939</v>
      </c>
      <c r="F243" s="39">
        <v>19908.4212621939</v>
      </c>
      <c r="G243" s="40">
        <f t="shared" si="12"/>
        <v>0</v>
      </c>
      <c r="H243" s="40">
        <f t="shared" si="11"/>
        <v>1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</row>
    <row r="244" spans="1:75" s="18" customFormat="1">
      <c r="A244" s="18" t="s">
        <v>213</v>
      </c>
      <c r="C244" s="19"/>
      <c r="D244" s="18" t="s">
        <v>1</v>
      </c>
      <c r="E244" s="20">
        <v>19908.4212621939</v>
      </c>
      <c r="F244" s="20">
        <v>19908.4212621939</v>
      </c>
      <c r="G244" s="20">
        <f t="shared" si="12"/>
        <v>0</v>
      </c>
      <c r="H244" s="20">
        <f t="shared" si="11"/>
        <v>1</v>
      </c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</row>
    <row r="245" spans="1:75" s="18" customFormat="1">
      <c r="A245" s="18">
        <v>4</v>
      </c>
      <c r="B245" s="18" t="s">
        <v>62</v>
      </c>
      <c r="C245" s="19" t="s">
        <v>88</v>
      </c>
      <c r="E245" s="20">
        <v>19908.4212621939</v>
      </c>
      <c r="F245" s="20">
        <v>19908.4212621939</v>
      </c>
      <c r="G245" s="20">
        <f t="shared" si="12"/>
        <v>0</v>
      </c>
      <c r="H245" s="20">
        <f t="shared" si="11"/>
        <v>1</v>
      </c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</row>
    <row r="246" spans="1:75" s="18" customFormat="1">
      <c r="A246" s="18">
        <v>42</v>
      </c>
      <c r="B246" s="18" t="s">
        <v>89</v>
      </c>
      <c r="C246" s="19" t="s">
        <v>88</v>
      </c>
      <c r="E246" s="20">
        <v>19908.4212621939</v>
      </c>
      <c r="F246" s="20">
        <v>19908.4212621939</v>
      </c>
      <c r="G246" s="20">
        <f t="shared" si="12"/>
        <v>0</v>
      </c>
      <c r="H246" s="20">
        <f t="shared" si="11"/>
        <v>1</v>
      </c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</row>
    <row r="247" spans="1:75" s="18" customFormat="1">
      <c r="A247" s="18">
        <v>421</v>
      </c>
      <c r="B247" s="18" t="s">
        <v>90</v>
      </c>
      <c r="C247" s="19" t="s">
        <v>88</v>
      </c>
      <c r="E247" s="20">
        <v>19908.4212621939</v>
      </c>
      <c r="F247" s="20">
        <v>19908.4212621939</v>
      </c>
      <c r="G247" s="20">
        <f t="shared" si="12"/>
        <v>0</v>
      </c>
      <c r="H247" s="20">
        <f t="shared" si="11"/>
        <v>1</v>
      </c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</row>
    <row r="248" spans="1:75" s="37" customFormat="1">
      <c r="A248" s="37" t="s">
        <v>284</v>
      </c>
      <c r="C248" s="38"/>
      <c r="E248" s="39">
        <v>99542.106310969495</v>
      </c>
      <c r="F248" s="39">
        <v>99542.106310969495</v>
      </c>
      <c r="G248" s="40">
        <f t="shared" si="12"/>
        <v>0</v>
      </c>
      <c r="H248" s="40">
        <f t="shared" si="11"/>
        <v>1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</row>
    <row r="249" spans="1:75" s="18" customFormat="1">
      <c r="A249" s="18" t="s">
        <v>282</v>
      </c>
      <c r="C249" s="19"/>
      <c r="E249" s="20">
        <v>99542.106310969495</v>
      </c>
      <c r="F249" s="20">
        <v>99542.106310969495</v>
      </c>
      <c r="G249" s="20">
        <f t="shared" si="12"/>
        <v>0</v>
      </c>
      <c r="H249" s="20">
        <f t="shared" si="11"/>
        <v>1</v>
      </c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</row>
    <row r="250" spans="1:75" s="18" customFormat="1">
      <c r="A250" s="18">
        <v>4</v>
      </c>
      <c r="B250" s="18" t="s">
        <v>62</v>
      </c>
      <c r="C250" s="19" t="s">
        <v>91</v>
      </c>
      <c r="E250" s="20">
        <v>99542.106310969495</v>
      </c>
      <c r="F250" s="20">
        <v>99542.106310969495</v>
      </c>
      <c r="G250" s="20">
        <f t="shared" si="12"/>
        <v>0</v>
      </c>
      <c r="H250" s="20">
        <f t="shared" si="11"/>
        <v>1</v>
      </c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</row>
    <row r="251" spans="1:75" s="18" customFormat="1">
      <c r="A251" s="18">
        <v>42</v>
      </c>
      <c r="B251" s="18" t="s">
        <v>63</v>
      </c>
      <c r="C251" s="19" t="s">
        <v>91</v>
      </c>
      <c r="E251" s="20">
        <v>99542.106310969495</v>
      </c>
      <c r="F251" s="20">
        <v>99542.106310969495</v>
      </c>
      <c r="G251" s="20">
        <f t="shared" si="12"/>
        <v>0</v>
      </c>
      <c r="H251" s="20">
        <f t="shared" si="11"/>
        <v>1</v>
      </c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</row>
    <row r="252" spans="1:75" s="18" customFormat="1">
      <c r="A252" s="18">
        <v>421</v>
      </c>
      <c r="B252" s="18" t="s">
        <v>90</v>
      </c>
      <c r="C252" s="19" t="s">
        <v>91</v>
      </c>
      <c r="E252" s="20">
        <v>99542.106310969495</v>
      </c>
      <c r="F252" s="20">
        <v>99542.106310969495</v>
      </c>
      <c r="G252" s="20">
        <f t="shared" si="12"/>
        <v>0</v>
      </c>
      <c r="H252" s="20">
        <f t="shared" si="11"/>
        <v>1</v>
      </c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</row>
    <row r="253" spans="1:75" s="37" customFormat="1">
      <c r="A253" s="37" t="s">
        <v>236</v>
      </c>
      <c r="C253" s="38"/>
      <c r="E253" s="39">
        <v>1327228.0841462601</v>
      </c>
      <c r="F253" s="39">
        <v>1327228.0841462601</v>
      </c>
      <c r="G253" s="40">
        <f t="shared" si="12"/>
        <v>0</v>
      </c>
      <c r="H253" s="40">
        <f t="shared" si="11"/>
        <v>1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</row>
    <row r="254" spans="1:75" s="18" customFormat="1" ht="21">
      <c r="A254" s="18" t="s">
        <v>212</v>
      </c>
      <c r="C254" s="19"/>
      <c r="D254" s="22" t="s">
        <v>1</v>
      </c>
      <c r="E254" s="20">
        <v>1327228.0841462601</v>
      </c>
      <c r="F254" s="20">
        <v>1327228.0841462601</v>
      </c>
      <c r="G254" s="20">
        <f t="shared" si="12"/>
        <v>0</v>
      </c>
      <c r="H254" s="20">
        <f t="shared" si="11"/>
        <v>1</v>
      </c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</row>
    <row r="255" spans="1:75" s="18" customFormat="1">
      <c r="A255" s="18">
        <v>4</v>
      </c>
      <c r="B255" s="18" t="s">
        <v>62</v>
      </c>
      <c r="C255" s="19" t="s">
        <v>91</v>
      </c>
      <c r="E255" s="20">
        <v>1327228.0841462601</v>
      </c>
      <c r="F255" s="20">
        <v>1327228.0841462601</v>
      </c>
      <c r="G255" s="20">
        <f t="shared" si="12"/>
        <v>0</v>
      </c>
      <c r="H255" s="20">
        <f t="shared" si="11"/>
        <v>1</v>
      </c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</row>
    <row r="256" spans="1:75" s="18" customFormat="1">
      <c r="A256" s="18">
        <v>42</v>
      </c>
      <c r="B256" s="18" t="s">
        <v>63</v>
      </c>
      <c r="C256" s="19" t="s">
        <v>91</v>
      </c>
      <c r="E256" s="20">
        <v>1327228.0841462601</v>
      </c>
      <c r="F256" s="20">
        <v>1327228.0841462601</v>
      </c>
      <c r="G256" s="20">
        <f t="shared" si="12"/>
        <v>0</v>
      </c>
      <c r="H256" s="20">
        <f t="shared" si="11"/>
        <v>1</v>
      </c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</row>
    <row r="257" spans="1:75" s="18" customFormat="1">
      <c r="A257" s="18">
        <v>421</v>
      </c>
      <c r="B257" s="18" t="s">
        <v>90</v>
      </c>
      <c r="C257" s="19" t="s">
        <v>91</v>
      </c>
      <c r="E257" s="20">
        <v>1327228.0841462601</v>
      </c>
      <c r="F257" s="20">
        <v>1327228.0841462601</v>
      </c>
      <c r="G257" s="20">
        <f t="shared" si="12"/>
        <v>0</v>
      </c>
      <c r="H257" s="20">
        <f t="shared" si="11"/>
        <v>1</v>
      </c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</row>
    <row r="258" spans="1:75" s="37" customFormat="1">
      <c r="A258" s="37" t="s">
        <v>237</v>
      </c>
      <c r="C258" s="38"/>
      <c r="E258" s="39">
        <v>92905.965890238207</v>
      </c>
      <c r="F258" s="39">
        <v>92905.965890238207</v>
      </c>
      <c r="G258" s="40">
        <f t="shared" si="12"/>
        <v>0</v>
      </c>
      <c r="H258" s="40">
        <f t="shared" si="11"/>
        <v>1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</row>
    <row r="259" spans="1:75" s="18" customFormat="1">
      <c r="A259" s="18" t="s">
        <v>281</v>
      </c>
      <c r="C259" s="19"/>
      <c r="E259" s="20">
        <v>92905.965890238207</v>
      </c>
      <c r="F259" s="20">
        <v>92905.965890238207</v>
      </c>
      <c r="G259" s="20">
        <f t="shared" si="12"/>
        <v>0</v>
      </c>
      <c r="H259" s="20">
        <f t="shared" si="11"/>
        <v>1</v>
      </c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</row>
    <row r="260" spans="1:75" s="18" customFormat="1">
      <c r="A260" s="18">
        <v>4</v>
      </c>
      <c r="B260" s="18" t="s">
        <v>62</v>
      </c>
      <c r="C260" s="19" t="s">
        <v>91</v>
      </c>
      <c r="E260" s="20">
        <v>92905.965890238207</v>
      </c>
      <c r="F260" s="20">
        <v>92905.965890238207</v>
      </c>
      <c r="G260" s="20">
        <f t="shared" si="12"/>
        <v>0</v>
      </c>
      <c r="H260" s="20">
        <f t="shared" si="11"/>
        <v>1</v>
      </c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</row>
    <row r="261" spans="1:75" s="18" customFormat="1">
      <c r="A261" s="18">
        <v>42</v>
      </c>
      <c r="B261" s="18" t="s">
        <v>92</v>
      </c>
      <c r="C261" s="19" t="s">
        <v>91</v>
      </c>
      <c r="E261" s="20">
        <v>92905.965890238207</v>
      </c>
      <c r="F261" s="20">
        <v>92905.965890238207</v>
      </c>
      <c r="G261" s="20">
        <f t="shared" si="12"/>
        <v>0</v>
      </c>
      <c r="H261" s="20">
        <f t="shared" si="11"/>
        <v>1</v>
      </c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</row>
    <row r="262" spans="1:75" s="18" customFormat="1">
      <c r="A262" s="18">
        <v>421</v>
      </c>
      <c r="B262" s="18" t="s">
        <v>90</v>
      </c>
      <c r="C262" s="19" t="s">
        <v>91</v>
      </c>
      <c r="E262" s="20">
        <v>92905.965890238207</v>
      </c>
      <c r="F262" s="20">
        <v>92905.965890238207</v>
      </c>
      <c r="G262" s="20">
        <f t="shared" si="12"/>
        <v>0</v>
      </c>
      <c r="H262" s="20">
        <f t="shared" si="11"/>
        <v>1</v>
      </c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</row>
    <row r="263" spans="1:75" s="37" customFormat="1">
      <c r="A263" s="37" t="s">
        <v>238</v>
      </c>
      <c r="C263" s="38"/>
      <c r="E263" s="39">
        <v>19908.4212621939</v>
      </c>
      <c r="F263" s="39">
        <v>19908.4212621939</v>
      </c>
      <c r="G263" s="40">
        <f t="shared" si="12"/>
        <v>0</v>
      </c>
      <c r="H263" s="40">
        <f t="shared" si="11"/>
        <v>1</v>
      </c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</row>
    <row r="264" spans="1:75" s="18" customFormat="1" ht="21">
      <c r="A264" s="28" t="s">
        <v>283</v>
      </c>
      <c r="C264" s="19"/>
      <c r="D264" s="22" t="s">
        <v>1</v>
      </c>
      <c r="E264" s="20">
        <v>19908.4212621939</v>
      </c>
      <c r="F264" s="20">
        <v>19908.4212621939</v>
      </c>
      <c r="G264" s="20">
        <f t="shared" si="12"/>
        <v>0</v>
      </c>
      <c r="H264" s="20">
        <f t="shared" ref="H264:H327" si="13">F264/E264</f>
        <v>1</v>
      </c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</row>
    <row r="265" spans="1:75" s="18" customFormat="1">
      <c r="A265" s="18">
        <v>4</v>
      </c>
      <c r="B265" s="18" t="s">
        <v>62</v>
      </c>
      <c r="C265" s="19" t="s">
        <v>11</v>
      </c>
      <c r="E265" s="20">
        <v>19908.4212621939</v>
      </c>
      <c r="F265" s="20">
        <v>19908.4212621939</v>
      </c>
      <c r="G265" s="20">
        <f t="shared" ref="G265:G328" si="14">F265-E265</f>
        <v>0</v>
      </c>
      <c r="H265" s="20">
        <f t="shared" si="13"/>
        <v>1</v>
      </c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</row>
    <row r="266" spans="1:75" s="18" customFormat="1">
      <c r="A266" s="18">
        <v>42</v>
      </c>
      <c r="B266" s="18" t="s">
        <v>63</v>
      </c>
      <c r="C266" s="19" t="s">
        <v>11</v>
      </c>
      <c r="E266" s="20">
        <v>19908.4212621939</v>
      </c>
      <c r="F266" s="20">
        <v>19908.4212621939</v>
      </c>
      <c r="G266" s="20">
        <f t="shared" si="14"/>
        <v>0</v>
      </c>
      <c r="H266" s="20">
        <f t="shared" si="13"/>
        <v>1</v>
      </c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</row>
    <row r="267" spans="1:75" s="18" customFormat="1">
      <c r="A267" s="18">
        <v>422</v>
      </c>
      <c r="B267" s="18" t="s">
        <v>93</v>
      </c>
      <c r="C267" s="19" t="s">
        <v>11</v>
      </c>
      <c r="E267" s="20">
        <v>19908.4212621939</v>
      </c>
      <c r="F267" s="20">
        <v>19908.4212621939</v>
      </c>
      <c r="G267" s="20">
        <f t="shared" si="14"/>
        <v>0</v>
      </c>
      <c r="H267" s="20">
        <f t="shared" si="13"/>
        <v>1</v>
      </c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</row>
    <row r="268" spans="1:75" s="37" customFormat="1">
      <c r="A268" s="37" t="s">
        <v>239</v>
      </c>
      <c r="C268" s="38"/>
      <c r="E268" s="39">
        <v>9290.5965890238203</v>
      </c>
      <c r="F268" s="39">
        <v>9290.5965890238203</v>
      </c>
      <c r="G268" s="40">
        <f t="shared" si="14"/>
        <v>0</v>
      </c>
      <c r="H268" s="40">
        <f t="shared" si="13"/>
        <v>1</v>
      </c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</row>
    <row r="269" spans="1:75" s="18" customFormat="1" ht="21">
      <c r="A269" s="18" t="s">
        <v>213</v>
      </c>
      <c r="C269" s="19"/>
      <c r="D269" s="22" t="s">
        <v>1</v>
      </c>
      <c r="E269" s="20">
        <v>9290.5965890238203</v>
      </c>
      <c r="F269" s="20">
        <v>9290.5965890238203</v>
      </c>
      <c r="G269" s="20">
        <f t="shared" si="14"/>
        <v>0</v>
      </c>
      <c r="H269" s="20">
        <f t="shared" si="13"/>
        <v>1</v>
      </c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</row>
    <row r="270" spans="1:75" s="18" customFormat="1">
      <c r="A270" s="18">
        <v>4</v>
      </c>
      <c r="B270" s="18" t="s">
        <v>62</v>
      </c>
      <c r="C270" s="19" t="s">
        <v>94</v>
      </c>
      <c r="E270" s="20">
        <v>9290.5965890238203</v>
      </c>
      <c r="F270" s="20">
        <v>9290.5965890238203</v>
      </c>
      <c r="G270" s="20">
        <f t="shared" si="14"/>
        <v>0</v>
      </c>
      <c r="H270" s="20">
        <f t="shared" si="13"/>
        <v>1</v>
      </c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</row>
    <row r="271" spans="1:75" s="18" customFormat="1">
      <c r="A271" s="18">
        <v>41</v>
      </c>
      <c r="B271" s="18" t="s">
        <v>95</v>
      </c>
      <c r="C271" s="19" t="s">
        <v>94</v>
      </c>
      <c r="E271" s="20">
        <v>9290.5965890238203</v>
      </c>
      <c r="F271" s="20">
        <v>9290.5965890238203</v>
      </c>
      <c r="G271" s="20">
        <f t="shared" si="14"/>
        <v>0</v>
      </c>
      <c r="H271" s="20">
        <f t="shared" si="13"/>
        <v>1</v>
      </c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</row>
    <row r="272" spans="1:75" s="18" customFormat="1">
      <c r="A272" s="18">
        <v>412</v>
      </c>
      <c r="B272" s="18" t="s">
        <v>96</v>
      </c>
      <c r="C272" s="19" t="s">
        <v>94</v>
      </c>
      <c r="E272" s="20">
        <v>9290.5965890238203</v>
      </c>
      <c r="F272" s="20">
        <v>9290.5965890238203</v>
      </c>
      <c r="G272" s="20">
        <f t="shared" si="14"/>
        <v>0</v>
      </c>
      <c r="H272" s="20">
        <f t="shared" si="13"/>
        <v>1</v>
      </c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</row>
    <row r="273" spans="1:75" s="37" customFormat="1">
      <c r="A273" s="37" t="s">
        <v>240</v>
      </c>
      <c r="C273" s="38"/>
      <c r="E273" s="39">
        <v>13272.2808414626</v>
      </c>
      <c r="F273" s="39">
        <v>16000</v>
      </c>
      <c r="G273" s="40">
        <f t="shared" si="14"/>
        <v>2727.7191585374003</v>
      </c>
      <c r="H273" s="40">
        <f t="shared" si="13"/>
        <v>1.2055200000000006</v>
      </c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</row>
    <row r="274" spans="1:75" s="18" customFormat="1" ht="21">
      <c r="A274" s="18" t="s">
        <v>285</v>
      </c>
      <c r="C274" s="19"/>
      <c r="D274" s="22" t="s">
        <v>1</v>
      </c>
      <c r="E274" s="20">
        <v>13272.2808414626</v>
      </c>
      <c r="F274" s="20">
        <v>16000</v>
      </c>
      <c r="G274" s="20">
        <f t="shared" si="14"/>
        <v>2727.7191585374003</v>
      </c>
      <c r="H274" s="20">
        <f t="shared" si="13"/>
        <v>1.2055200000000006</v>
      </c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</row>
    <row r="275" spans="1:75" s="18" customFormat="1">
      <c r="A275" s="18">
        <v>4</v>
      </c>
      <c r="B275" s="18" t="s">
        <v>62</v>
      </c>
      <c r="C275" s="19" t="s">
        <v>11</v>
      </c>
      <c r="E275" s="20">
        <v>13272.2808414626</v>
      </c>
      <c r="F275" s="20">
        <v>16000</v>
      </c>
      <c r="G275" s="20">
        <f t="shared" si="14"/>
        <v>2727.7191585374003</v>
      </c>
      <c r="H275" s="20">
        <f t="shared" si="13"/>
        <v>1.2055200000000006</v>
      </c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</row>
    <row r="276" spans="1:75" s="18" customFormat="1">
      <c r="A276" s="18">
        <v>41</v>
      </c>
      <c r="B276" s="18" t="s">
        <v>95</v>
      </c>
      <c r="C276" s="19" t="s">
        <v>11</v>
      </c>
      <c r="E276" s="20">
        <v>13272.2808414626</v>
      </c>
      <c r="F276" s="20">
        <v>16000</v>
      </c>
      <c r="G276" s="20">
        <f t="shared" si="14"/>
        <v>2727.7191585374003</v>
      </c>
      <c r="H276" s="20">
        <f t="shared" si="13"/>
        <v>1.2055200000000006</v>
      </c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</row>
    <row r="277" spans="1:75" s="18" customFormat="1">
      <c r="A277" s="18">
        <v>411</v>
      </c>
      <c r="B277" s="18" t="s">
        <v>97</v>
      </c>
      <c r="C277" s="19" t="s">
        <v>11</v>
      </c>
      <c r="E277" s="20">
        <v>13272.2808414626</v>
      </c>
      <c r="F277" s="20">
        <v>16000</v>
      </c>
      <c r="G277" s="20">
        <f t="shared" si="14"/>
        <v>2727.7191585374003</v>
      </c>
      <c r="H277" s="20">
        <f t="shared" si="13"/>
        <v>1.2055200000000006</v>
      </c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</row>
    <row r="278" spans="1:75" s="37" customFormat="1">
      <c r="A278" s="37" t="s">
        <v>241</v>
      </c>
      <c r="C278" s="38"/>
      <c r="E278" s="39">
        <v>3981.6842524387798</v>
      </c>
      <c r="F278" s="39">
        <v>0</v>
      </c>
      <c r="G278" s="40">
        <f t="shared" si="14"/>
        <v>-3981.6842524387798</v>
      </c>
      <c r="H278" s="40">
        <f t="shared" si="13"/>
        <v>0</v>
      </c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</row>
    <row r="279" spans="1:75" s="18" customFormat="1" ht="21">
      <c r="A279" s="18" t="s">
        <v>15</v>
      </c>
      <c r="C279" s="19"/>
      <c r="D279" s="22" t="s">
        <v>1</v>
      </c>
      <c r="E279" s="20">
        <v>3981.6842524387798</v>
      </c>
      <c r="F279" s="20">
        <v>0</v>
      </c>
      <c r="G279" s="20">
        <f t="shared" si="14"/>
        <v>-3981.6842524387798</v>
      </c>
      <c r="H279" s="20">
        <f t="shared" si="13"/>
        <v>0</v>
      </c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</row>
    <row r="280" spans="1:75" s="18" customFormat="1">
      <c r="A280" s="18">
        <v>4</v>
      </c>
      <c r="B280" s="18" t="s">
        <v>62</v>
      </c>
      <c r="C280" s="19" t="s">
        <v>91</v>
      </c>
      <c r="E280" s="20">
        <v>3981.6842524387798</v>
      </c>
      <c r="F280" s="20">
        <v>0</v>
      </c>
      <c r="G280" s="20">
        <f t="shared" si="14"/>
        <v>-3981.6842524387798</v>
      </c>
      <c r="H280" s="20">
        <f t="shared" si="13"/>
        <v>0</v>
      </c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</row>
    <row r="281" spans="1:75" s="18" customFormat="1">
      <c r="A281" s="18">
        <v>42</v>
      </c>
      <c r="B281" s="18" t="s">
        <v>63</v>
      </c>
      <c r="C281" s="19" t="s">
        <v>91</v>
      </c>
      <c r="E281" s="20">
        <v>3981.6842524387798</v>
      </c>
      <c r="F281" s="20">
        <v>0</v>
      </c>
      <c r="G281" s="20">
        <f t="shared" si="14"/>
        <v>-3981.6842524387798</v>
      </c>
      <c r="H281" s="20">
        <f t="shared" si="13"/>
        <v>0</v>
      </c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</row>
    <row r="282" spans="1:75" s="18" customFormat="1">
      <c r="A282" s="18">
        <v>421</v>
      </c>
      <c r="B282" s="18" t="s">
        <v>93</v>
      </c>
      <c r="C282" s="19" t="s">
        <v>91</v>
      </c>
      <c r="E282" s="20">
        <v>3981.6842524387798</v>
      </c>
      <c r="F282" s="20">
        <v>0</v>
      </c>
      <c r="G282" s="20">
        <f t="shared" si="14"/>
        <v>-3981.6842524387798</v>
      </c>
      <c r="H282" s="20">
        <f t="shared" si="13"/>
        <v>0</v>
      </c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</row>
    <row r="283" spans="1:75" s="37" customFormat="1">
      <c r="A283" s="37" t="s">
        <v>242</v>
      </c>
      <c r="C283" s="38"/>
      <c r="E283" s="39">
        <v>39816.842524387801</v>
      </c>
      <c r="F283" s="39">
        <v>39816.842524387801</v>
      </c>
      <c r="G283" s="40">
        <f t="shared" si="14"/>
        <v>0</v>
      </c>
      <c r="H283" s="40">
        <f t="shared" si="13"/>
        <v>1</v>
      </c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</row>
    <row r="284" spans="1:75" s="18" customFormat="1">
      <c r="A284" s="79" t="s">
        <v>289</v>
      </c>
      <c r="B284" s="79"/>
      <c r="C284" s="79"/>
      <c r="E284" s="20">
        <v>39816.842524387801</v>
      </c>
      <c r="F284" s="20">
        <v>39816.842524387801</v>
      </c>
      <c r="G284" s="20">
        <f t="shared" si="14"/>
        <v>0</v>
      </c>
      <c r="H284" s="20">
        <f t="shared" si="13"/>
        <v>1</v>
      </c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</row>
    <row r="285" spans="1:75" s="18" customFormat="1">
      <c r="A285" s="18">
        <v>4</v>
      </c>
      <c r="B285" s="18" t="s">
        <v>62</v>
      </c>
      <c r="C285" s="19" t="s">
        <v>11</v>
      </c>
      <c r="E285" s="20">
        <v>39816.842524387801</v>
      </c>
      <c r="F285" s="20">
        <v>39816.842524387801</v>
      </c>
      <c r="G285" s="20">
        <f t="shared" si="14"/>
        <v>0</v>
      </c>
      <c r="H285" s="20">
        <f t="shared" si="13"/>
        <v>1</v>
      </c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</row>
    <row r="286" spans="1:75" s="18" customFormat="1">
      <c r="A286" s="18">
        <v>42</v>
      </c>
      <c r="B286" s="18" t="s">
        <v>92</v>
      </c>
      <c r="C286" s="19" t="s">
        <v>11</v>
      </c>
      <c r="E286" s="20">
        <v>39816.842524387801</v>
      </c>
      <c r="F286" s="20">
        <v>39816.842524387801</v>
      </c>
      <c r="G286" s="20">
        <f t="shared" si="14"/>
        <v>0</v>
      </c>
      <c r="H286" s="20">
        <f t="shared" si="13"/>
        <v>1</v>
      </c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</row>
    <row r="287" spans="1:75" s="18" customFormat="1">
      <c r="A287" s="18">
        <v>421</v>
      </c>
      <c r="B287" s="18" t="s">
        <v>93</v>
      </c>
      <c r="C287" s="19" t="s">
        <v>11</v>
      </c>
      <c r="E287" s="20">
        <v>39816.842524387801</v>
      </c>
      <c r="F287" s="20">
        <v>39816.842524387801</v>
      </c>
      <c r="G287" s="20">
        <f t="shared" si="14"/>
        <v>0</v>
      </c>
      <c r="H287" s="20">
        <f t="shared" si="13"/>
        <v>1</v>
      </c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</row>
    <row r="288" spans="1:75" s="37" customFormat="1">
      <c r="A288" s="37" t="s">
        <v>243</v>
      </c>
      <c r="C288" s="38"/>
      <c r="E288" s="39">
        <v>26544.561682925199</v>
      </c>
      <c r="F288" s="39">
        <v>30000</v>
      </c>
      <c r="G288" s="40">
        <f t="shared" si="14"/>
        <v>3455.4383170748006</v>
      </c>
      <c r="H288" s="40">
        <f t="shared" si="13"/>
        <v>1.1301750000000004</v>
      </c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</row>
    <row r="289" spans="1:75" s="18" customFormat="1" ht="21">
      <c r="A289" s="18" t="s">
        <v>214</v>
      </c>
      <c r="C289" s="19"/>
      <c r="D289" s="22" t="s">
        <v>1</v>
      </c>
      <c r="E289" s="20">
        <v>26544.561682925199</v>
      </c>
      <c r="F289" s="20">
        <v>30000</v>
      </c>
      <c r="G289" s="20">
        <f t="shared" si="14"/>
        <v>3455.4383170748006</v>
      </c>
      <c r="H289" s="20">
        <f t="shared" si="13"/>
        <v>1.1301750000000004</v>
      </c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</row>
    <row r="290" spans="1:75" s="18" customFormat="1">
      <c r="A290" s="18">
        <v>4</v>
      </c>
      <c r="B290" s="18" t="s">
        <v>62</v>
      </c>
      <c r="C290" s="19" t="s">
        <v>11</v>
      </c>
      <c r="E290" s="20">
        <v>26544.561682925199</v>
      </c>
      <c r="F290" s="20">
        <v>30000</v>
      </c>
      <c r="G290" s="20">
        <f t="shared" si="14"/>
        <v>3455.4383170748006</v>
      </c>
      <c r="H290" s="20">
        <f t="shared" si="13"/>
        <v>1.1301750000000004</v>
      </c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</row>
    <row r="291" spans="1:75" s="18" customFormat="1">
      <c r="A291" s="18">
        <v>41</v>
      </c>
      <c r="B291" s="18" t="s">
        <v>95</v>
      </c>
      <c r="C291" s="19" t="s">
        <v>11</v>
      </c>
      <c r="E291" s="20">
        <v>26544.561682925199</v>
      </c>
      <c r="F291" s="20">
        <v>30000</v>
      </c>
      <c r="G291" s="20">
        <f t="shared" si="14"/>
        <v>3455.4383170748006</v>
      </c>
      <c r="H291" s="20">
        <f t="shared" si="13"/>
        <v>1.1301750000000004</v>
      </c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</row>
    <row r="292" spans="1:75" s="18" customFormat="1">
      <c r="A292" s="18">
        <v>411</v>
      </c>
      <c r="B292" s="18" t="s">
        <v>97</v>
      </c>
      <c r="C292" s="19" t="s">
        <v>11</v>
      </c>
      <c r="E292" s="20">
        <v>26544.561682925199</v>
      </c>
      <c r="F292" s="20">
        <v>30000</v>
      </c>
      <c r="G292" s="20">
        <f t="shared" si="14"/>
        <v>3455.4383170748006</v>
      </c>
      <c r="H292" s="20">
        <f t="shared" si="13"/>
        <v>1.1301750000000004</v>
      </c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</row>
    <row r="293" spans="1:75" s="37" customFormat="1">
      <c r="A293" s="37" t="s">
        <v>244</v>
      </c>
      <c r="C293" s="38"/>
      <c r="E293" s="39">
        <v>6636.1404207312999</v>
      </c>
      <c r="F293" s="39">
        <v>6636.1404207312999</v>
      </c>
      <c r="G293" s="40">
        <f t="shared" si="14"/>
        <v>0</v>
      </c>
      <c r="H293" s="40">
        <f t="shared" si="13"/>
        <v>1</v>
      </c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</row>
    <row r="294" spans="1:75" s="18" customFormat="1" ht="21">
      <c r="A294" s="18" t="s">
        <v>98</v>
      </c>
      <c r="C294" s="19"/>
      <c r="D294" s="22" t="s">
        <v>1</v>
      </c>
      <c r="E294" s="20">
        <v>6636.1404207312999</v>
      </c>
      <c r="F294" s="20">
        <v>6636.1404207312999</v>
      </c>
      <c r="G294" s="20">
        <f t="shared" si="14"/>
        <v>0</v>
      </c>
      <c r="H294" s="20">
        <f t="shared" si="13"/>
        <v>1</v>
      </c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</row>
    <row r="295" spans="1:75" s="18" customFormat="1">
      <c r="A295" s="18">
        <v>4</v>
      </c>
      <c r="B295" s="18" t="s">
        <v>62</v>
      </c>
      <c r="C295" s="19" t="s">
        <v>99</v>
      </c>
      <c r="E295" s="20">
        <v>6636.1404207312999</v>
      </c>
      <c r="F295" s="20">
        <v>6636.1404207312999</v>
      </c>
      <c r="G295" s="20">
        <f t="shared" si="14"/>
        <v>0</v>
      </c>
      <c r="H295" s="20">
        <f t="shared" si="13"/>
        <v>1</v>
      </c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</row>
    <row r="296" spans="1:75" s="18" customFormat="1">
      <c r="A296" s="18">
        <v>42</v>
      </c>
      <c r="B296" s="18" t="s">
        <v>63</v>
      </c>
      <c r="C296" s="19" t="s">
        <v>99</v>
      </c>
      <c r="E296" s="20">
        <v>6636.1404207312999</v>
      </c>
      <c r="F296" s="20">
        <v>6636.1404207312999</v>
      </c>
      <c r="G296" s="20">
        <f t="shared" si="14"/>
        <v>0</v>
      </c>
      <c r="H296" s="20">
        <f t="shared" si="13"/>
        <v>1</v>
      </c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</row>
    <row r="297" spans="1:75" s="18" customFormat="1">
      <c r="A297" s="18">
        <v>421</v>
      </c>
      <c r="B297" s="18" t="s">
        <v>90</v>
      </c>
      <c r="C297" s="19" t="s">
        <v>99</v>
      </c>
      <c r="E297" s="20">
        <v>6636.1404207312999</v>
      </c>
      <c r="F297" s="20">
        <v>6636.1404207312999</v>
      </c>
      <c r="G297" s="20">
        <f t="shared" si="14"/>
        <v>0</v>
      </c>
      <c r="H297" s="20">
        <f t="shared" si="13"/>
        <v>1</v>
      </c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</row>
    <row r="298" spans="1:75" s="37" customFormat="1">
      <c r="A298" s="37" t="s">
        <v>245</v>
      </c>
      <c r="C298" s="38"/>
      <c r="E298" s="39">
        <v>6636.1404207312999</v>
      </c>
      <c r="F298" s="39">
        <v>6636.1404207312999</v>
      </c>
      <c r="G298" s="40">
        <f t="shared" si="14"/>
        <v>0</v>
      </c>
      <c r="H298" s="40">
        <f t="shared" si="13"/>
        <v>1</v>
      </c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</row>
    <row r="299" spans="1:75" s="18" customFormat="1" ht="21">
      <c r="A299" s="18" t="s">
        <v>98</v>
      </c>
      <c r="C299" s="19"/>
      <c r="D299" s="22" t="s">
        <v>1</v>
      </c>
      <c r="E299" s="20">
        <v>6636.1404207312999</v>
      </c>
      <c r="F299" s="20">
        <v>6636.1404207312999</v>
      </c>
      <c r="G299" s="20">
        <f t="shared" si="14"/>
        <v>0</v>
      </c>
      <c r="H299" s="20">
        <f t="shared" si="13"/>
        <v>1</v>
      </c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</row>
    <row r="300" spans="1:75" s="18" customFormat="1">
      <c r="A300" s="18">
        <v>4</v>
      </c>
      <c r="B300" s="18" t="s">
        <v>62</v>
      </c>
      <c r="C300" s="19" t="s">
        <v>99</v>
      </c>
      <c r="E300" s="20">
        <v>6636.1404207312999</v>
      </c>
      <c r="F300" s="20">
        <v>6636.1404207312999</v>
      </c>
      <c r="G300" s="20">
        <f t="shared" si="14"/>
        <v>0</v>
      </c>
      <c r="H300" s="20">
        <f t="shared" si="13"/>
        <v>1</v>
      </c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</row>
    <row r="301" spans="1:75" s="18" customFormat="1">
      <c r="A301" s="18">
        <v>42</v>
      </c>
      <c r="B301" s="18" t="s">
        <v>63</v>
      </c>
      <c r="C301" s="19" t="s">
        <v>99</v>
      </c>
      <c r="E301" s="20">
        <v>6636.1404207312999</v>
      </c>
      <c r="F301" s="20">
        <v>6636.1404207312999</v>
      </c>
      <c r="G301" s="20">
        <f t="shared" si="14"/>
        <v>0</v>
      </c>
      <c r="H301" s="20">
        <f t="shared" si="13"/>
        <v>1</v>
      </c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</row>
    <row r="302" spans="1:75" s="18" customFormat="1">
      <c r="A302" s="18">
        <v>421</v>
      </c>
      <c r="B302" s="18" t="s">
        <v>93</v>
      </c>
      <c r="C302" s="19" t="s">
        <v>99</v>
      </c>
      <c r="E302" s="20">
        <v>6636.1404207312999</v>
      </c>
      <c r="F302" s="20">
        <v>6636.1404207312999</v>
      </c>
      <c r="G302" s="20">
        <f t="shared" si="14"/>
        <v>0</v>
      </c>
      <c r="H302" s="20">
        <f t="shared" si="13"/>
        <v>1</v>
      </c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</row>
    <row r="303" spans="1:75" s="37" customFormat="1">
      <c r="A303" s="37" t="s">
        <v>246</v>
      </c>
      <c r="C303" s="38"/>
      <c r="E303" s="39">
        <v>3981.6842524387798</v>
      </c>
      <c r="F303" s="39">
        <v>3981.6842524387798</v>
      </c>
      <c r="G303" s="40">
        <f t="shared" si="14"/>
        <v>0</v>
      </c>
      <c r="H303" s="40">
        <f t="shared" si="13"/>
        <v>1</v>
      </c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</row>
    <row r="304" spans="1:75" s="18" customFormat="1" ht="21">
      <c r="A304" s="18" t="s">
        <v>98</v>
      </c>
      <c r="B304" s="17"/>
      <c r="C304" s="27"/>
      <c r="D304" s="22" t="s">
        <v>1</v>
      </c>
      <c r="E304" s="20">
        <v>3981.6842524387798</v>
      </c>
      <c r="F304" s="20">
        <v>3981.6842524387798</v>
      </c>
      <c r="G304" s="20">
        <f t="shared" si="14"/>
        <v>0</v>
      </c>
      <c r="H304" s="20">
        <f t="shared" si="13"/>
        <v>1</v>
      </c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</row>
    <row r="305" spans="1:75" s="18" customFormat="1">
      <c r="A305" s="18">
        <v>4</v>
      </c>
      <c r="B305" s="18" t="s">
        <v>62</v>
      </c>
      <c r="C305" s="19" t="s">
        <v>99</v>
      </c>
      <c r="E305" s="20">
        <v>3981.6842524387798</v>
      </c>
      <c r="F305" s="20">
        <v>3981.6842524387798</v>
      </c>
      <c r="G305" s="20">
        <f t="shared" si="14"/>
        <v>0</v>
      </c>
      <c r="H305" s="20">
        <f t="shared" si="13"/>
        <v>1</v>
      </c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</row>
    <row r="306" spans="1:75" s="18" customFormat="1">
      <c r="A306" s="18">
        <v>42</v>
      </c>
      <c r="B306" s="18" t="s">
        <v>63</v>
      </c>
      <c r="C306" s="19" t="s">
        <v>99</v>
      </c>
      <c r="E306" s="20">
        <v>3981.6842524387798</v>
      </c>
      <c r="F306" s="20">
        <v>3981.6842524387798</v>
      </c>
      <c r="G306" s="20">
        <f t="shared" si="14"/>
        <v>0</v>
      </c>
      <c r="H306" s="20">
        <f t="shared" si="13"/>
        <v>1</v>
      </c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</row>
    <row r="307" spans="1:75" s="18" customFormat="1">
      <c r="A307" s="18">
        <v>422</v>
      </c>
      <c r="B307" s="18" t="s">
        <v>64</v>
      </c>
      <c r="C307" s="19" t="s">
        <v>99</v>
      </c>
      <c r="E307" s="20">
        <v>3981.6842524387798</v>
      </c>
      <c r="F307" s="20">
        <v>3981.6842524387798</v>
      </c>
      <c r="G307" s="20">
        <f t="shared" si="14"/>
        <v>0</v>
      </c>
      <c r="H307" s="20">
        <f t="shared" si="13"/>
        <v>1</v>
      </c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</row>
    <row r="308" spans="1:75" s="37" customFormat="1">
      <c r="A308" s="37" t="s">
        <v>247</v>
      </c>
      <c r="C308" s="38"/>
      <c r="E308" s="39">
        <v>2654.45616829252</v>
      </c>
      <c r="F308" s="39">
        <v>2654.45616829252</v>
      </c>
      <c r="G308" s="40">
        <f t="shared" si="14"/>
        <v>0</v>
      </c>
      <c r="H308" s="40">
        <f t="shared" si="13"/>
        <v>1</v>
      </c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</row>
    <row r="309" spans="1:75" s="18" customFormat="1" ht="21">
      <c r="A309" s="18" t="s">
        <v>15</v>
      </c>
      <c r="C309" s="19"/>
      <c r="D309" s="22" t="s">
        <v>1</v>
      </c>
      <c r="E309" s="20">
        <v>2654.45616829252</v>
      </c>
      <c r="F309" s="20">
        <v>2654.45616829252</v>
      </c>
      <c r="G309" s="20">
        <f t="shared" si="14"/>
        <v>0</v>
      </c>
      <c r="H309" s="20">
        <f t="shared" si="13"/>
        <v>1</v>
      </c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</row>
    <row r="310" spans="1:75" s="18" customFormat="1">
      <c r="A310" s="18">
        <v>4</v>
      </c>
      <c r="B310" s="18" t="s">
        <v>62</v>
      </c>
      <c r="C310" s="19" t="s">
        <v>11</v>
      </c>
      <c r="E310" s="20">
        <v>2654.45616829252</v>
      </c>
      <c r="F310" s="20">
        <v>2654.45616829252</v>
      </c>
      <c r="G310" s="20">
        <f t="shared" si="14"/>
        <v>0</v>
      </c>
      <c r="H310" s="20">
        <f t="shared" si="13"/>
        <v>1</v>
      </c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</row>
    <row r="311" spans="1:75" s="18" customFormat="1">
      <c r="A311" s="18">
        <v>41</v>
      </c>
      <c r="B311" s="18" t="s">
        <v>95</v>
      </c>
      <c r="C311" s="19" t="s">
        <v>11</v>
      </c>
      <c r="E311" s="20">
        <v>2654.45616829252</v>
      </c>
      <c r="F311" s="20">
        <v>2654.45616829252</v>
      </c>
      <c r="G311" s="20">
        <f t="shared" si="14"/>
        <v>0</v>
      </c>
      <c r="H311" s="20">
        <f t="shared" si="13"/>
        <v>1</v>
      </c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</row>
    <row r="312" spans="1:75" s="18" customFormat="1">
      <c r="A312" s="18">
        <v>411</v>
      </c>
      <c r="B312" s="18" t="s">
        <v>97</v>
      </c>
      <c r="C312" s="19" t="s">
        <v>11</v>
      </c>
      <c r="E312" s="20">
        <v>2654.45616829252</v>
      </c>
      <c r="F312" s="20">
        <v>2654.45616829252</v>
      </c>
      <c r="G312" s="20">
        <f t="shared" si="14"/>
        <v>0</v>
      </c>
      <c r="H312" s="20">
        <f t="shared" si="13"/>
        <v>1</v>
      </c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</row>
    <row r="313" spans="1:75" s="37" customFormat="1">
      <c r="A313" s="37" t="s">
        <v>248</v>
      </c>
      <c r="C313" s="38"/>
      <c r="E313" s="39">
        <v>5308.9123365850401</v>
      </c>
      <c r="F313" s="39">
        <v>5308.9123365850401</v>
      </c>
      <c r="G313" s="40">
        <f t="shared" si="14"/>
        <v>0</v>
      </c>
      <c r="H313" s="40">
        <f t="shared" si="13"/>
        <v>1</v>
      </c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</row>
    <row r="314" spans="1:75" s="18" customFormat="1" ht="21">
      <c r="A314" s="18" t="s">
        <v>283</v>
      </c>
      <c r="C314" s="19"/>
      <c r="D314" s="22" t="s">
        <v>1</v>
      </c>
      <c r="E314" s="20">
        <v>5308.9123365850401</v>
      </c>
      <c r="F314" s="20">
        <v>5308.9123365850401</v>
      </c>
      <c r="G314" s="20">
        <f t="shared" si="14"/>
        <v>0</v>
      </c>
      <c r="H314" s="20">
        <f t="shared" si="13"/>
        <v>1</v>
      </c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</row>
    <row r="315" spans="1:75" s="18" customFormat="1">
      <c r="A315" s="18">
        <v>4</v>
      </c>
      <c r="B315" s="18" t="s">
        <v>62</v>
      </c>
      <c r="C315" s="19" t="s">
        <v>11</v>
      </c>
      <c r="E315" s="20">
        <v>5308.9123365850401</v>
      </c>
      <c r="F315" s="20">
        <v>5308.9123365850401</v>
      </c>
      <c r="G315" s="20">
        <f t="shared" si="14"/>
        <v>0</v>
      </c>
      <c r="H315" s="20">
        <f t="shared" si="13"/>
        <v>1</v>
      </c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</row>
    <row r="316" spans="1:75" s="18" customFormat="1">
      <c r="A316" s="18">
        <v>42</v>
      </c>
      <c r="B316" s="18" t="s">
        <v>63</v>
      </c>
      <c r="C316" s="19" t="s">
        <v>11</v>
      </c>
      <c r="E316" s="20">
        <v>5308.9123365850401</v>
      </c>
      <c r="F316" s="20">
        <v>5308.9123365850401</v>
      </c>
      <c r="G316" s="20">
        <f t="shared" si="14"/>
        <v>0</v>
      </c>
      <c r="H316" s="20">
        <f t="shared" si="13"/>
        <v>1</v>
      </c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</row>
    <row r="317" spans="1:75" s="18" customFormat="1">
      <c r="A317" s="18">
        <v>421</v>
      </c>
      <c r="B317" s="18" t="s">
        <v>93</v>
      </c>
      <c r="C317" s="19" t="s">
        <v>11</v>
      </c>
      <c r="E317" s="20">
        <v>5308.9123365850401</v>
      </c>
      <c r="F317" s="20">
        <v>5308.9123365850401</v>
      </c>
      <c r="G317" s="20">
        <f t="shared" si="14"/>
        <v>0</v>
      </c>
      <c r="H317" s="20">
        <f t="shared" si="13"/>
        <v>1</v>
      </c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</row>
    <row r="318" spans="1:75" s="37" customFormat="1">
      <c r="A318" s="37" t="s">
        <v>257</v>
      </c>
      <c r="C318" s="38"/>
      <c r="E318" s="39">
        <v>5308.9123365850401</v>
      </c>
      <c r="F318" s="39">
        <v>5308.9123365850401</v>
      </c>
      <c r="G318" s="40">
        <f t="shared" si="14"/>
        <v>0</v>
      </c>
      <c r="H318" s="40">
        <f t="shared" si="13"/>
        <v>1</v>
      </c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</row>
    <row r="319" spans="1:75" s="18" customFormat="1">
      <c r="A319" s="18" t="s">
        <v>286</v>
      </c>
      <c r="C319" s="19"/>
      <c r="D319" s="18" t="s">
        <v>1</v>
      </c>
      <c r="E319" s="20">
        <v>5308.9123365850401</v>
      </c>
      <c r="F319" s="20">
        <v>5308.9123365850401</v>
      </c>
      <c r="G319" s="20">
        <f t="shared" si="14"/>
        <v>0</v>
      </c>
      <c r="H319" s="20">
        <f t="shared" si="13"/>
        <v>1</v>
      </c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</row>
    <row r="320" spans="1:75" s="18" customFormat="1">
      <c r="A320" s="18">
        <v>4</v>
      </c>
      <c r="B320" s="18" t="s">
        <v>62</v>
      </c>
      <c r="C320" s="19" t="s">
        <v>99</v>
      </c>
      <c r="E320" s="20">
        <v>5308.9123365850401</v>
      </c>
      <c r="F320" s="20">
        <v>5308.9123365850401</v>
      </c>
      <c r="G320" s="20">
        <f t="shared" si="14"/>
        <v>0</v>
      </c>
      <c r="H320" s="20">
        <f t="shared" si="13"/>
        <v>1</v>
      </c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</row>
    <row r="321" spans="1:75" s="18" customFormat="1">
      <c r="A321" s="18">
        <v>41</v>
      </c>
      <c r="B321" s="18" t="s">
        <v>95</v>
      </c>
      <c r="C321" s="19" t="s">
        <v>99</v>
      </c>
      <c r="E321" s="20">
        <v>5308.9123365850401</v>
      </c>
      <c r="F321" s="20">
        <v>5308.9123365850401</v>
      </c>
      <c r="G321" s="20">
        <f t="shared" si="14"/>
        <v>0</v>
      </c>
      <c r="H321" s="20">
        <f t="shared" si="13"/>
        <v>1</v>
      </c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</row>
    <row r="322" spans="1:75" s="18" customFormat="1">
      <c r="A322" s="18">
        <v>412</v>
      </c>
      <c r="B322" s="18" t="s">
        <v>96</v>
      </c>
      <c r="C322" s="19" t="s">
        <v>99</v>
      </c>
      <c r="E322" s="20">
        <v>5308.9123365850401</v>
      </c>
      <c r="F322" s="20">
        <v>5308.9123365850401</v>
      </c>
      <c r="G322" s="20">
        <f t="shared" si="14"/>
        <v>0</v>
      </c>
      <c r="H322" s="20">
        <f t="shared" si="13"/>
        <v>1</v>
      </c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</row>
    <row r="323" spans="1:75" s="37" customFormat="1">
      <c r="A323" s="37" t="s">
        <v>258</v>
      </c>
      <c r="C323" s="38"/>
      <c r="E323" s="39">
        <v>25880.9476408521</v>
      </c>
      <c r="F323" s="39">
        <v>25880.9476408521</v>
      </c>
      <c r="G323" s="40">
        <f t="shared" si="14"/>
        <v>0</v>
      </c>
      <c r="H323" s="40">
        <f t="shared" si="13"/>
        <v>1</v>
      </c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</row>
    <row r="324" spans="1:75" s="18" customFormat="1">
      <c r="A324" s="18" t="s">
        <v>287</v>
      </c>
      <c r="C324" s="19"/>
      <c r="D324" s="18" t="s">
        <v>1</v>
      </c>
      <c r="E324" s="20">
        <v>25880.9476408521</v>
      </c>
      <c r="F324" s="20">
        <v>25880.9476408521</v>
      </c>
      <c r="G324" s="20">
        <f t="shared" si="14"/>
        <v>0</v>
      </c>
      <c r="H324" s="20">
        <f t="shared" si="13"/>
        <v>1</v>
      </c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</row>
    <row r="325" spans="1:75" s="18" customFormat="1">
      <c r="A325" s="18">
        <v>4</v>
      </c>
      <c r="B325" s="18" t="s">
        <v>62</v>
      </c>
      <c r="C325" s="19" t="s">
        <v>11</v>
      </c>
      <c r="E325" s="20">
        <v>25880.9476408521</v>
      </c>
      <c r="F325" s="20">
        <v>25880.9476408521</v>
      </c>
      <c r="G325" s="20">
        <f t="shared" si="14"/>
        <v>0</v>
      </c>
      <c r="H325" s="20">
        <f t="shared" si="13"/>
        <v>1</v>
      </c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</row>
    <row r="326" spans="1:75" s="18" customFormat="1">
      <c r="A326" s="18">
        <v>41</v>
      </c>
      <c r="B326" s="18" t="s">
        <v>95</v>
      </c>
      <c r="C326" s="19" t="s">
        <v>11</v>
      </c>
      <c r="E326" s="20">
        <v>25880.9476408521</v>
      </c>
      <c r="F326" s="20">
        <v>25880.9476408521</v>
      </c>
      <c r="G326" s="20">
        <f t="shared" si="14"/>
        <v>0</v>
      </c>
      <c r="H326" s="20">
        <f t="shared" si="13"/>
        <v>1</v>
      </c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</row>
    <row r="327" spans="1:75" s="18" customFormat="1">
      <c r="A327" s="18">
        <v>412</v>
      </c>
      <c r="B327" s="18" t="s">
        <v>96</v>
      </c>
      <c r="C327" s="19" t="s">
        <v>11</v>
      </c>
      <c r="E327" s="20">
        <v>25880.9476408521</v>
      </c>
      <c r="F327" s="20">
        <v>25880.9476408521</v>
      </c>
      <c r="G327" s="20">
        <f t="shared" si="14"/>
        <v>0</v>
      </c>
      <c r="H327" s="20">
        <f t="shared" si="13"/>
        <v>1</v>
      </c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</row>
    <row r="328" spans="1:75" s="37" customFormat="1">
      <c r="A328" s="37" t="s">
        <v>259</v>
      </c>
      <c r="C328" s="38"/>
      <c r="E328" s="39">
        <v>9290.5965890238203</v>
      </c>
      <c r="F328" s="39">
        <v>9290.5965890238203</v>
      </c>
      <c r="G328" s="40">
        <f t="shared" si="14"/>
        <v>0</v>
      </c>
      <c r="H328" s="40">
        <f t="shared" ref="H328:H358" si="15">F328/E328</f>
        <v>1</v>
      </c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</row>
    <row r="329" spans="1:75" s="18" customFormat="1">
      <c r="A329" s="18" t="s">
        <v>286</v>
      </c>
      <c r="C329" s="19"/>
      <c r="D329" s="18" t="s">
        <v>1</v>
      </c>
      <c r="E329" s="20">
        <v>9290.5965890238203</v>
      </c>
      <c r="F329" s="20">
        <v>9290.5965890238203</v>
      </c>
      <c r="G329" s="20">
        <f t="shared" ref="G329:G392" si="16">F329-E329</f>
        <v>0</v>
      </c>
      <c r="H329" s="20">
        <f t="shared" si="15"/>
        <v>1</v>
      </c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</row>
    <row r="330" spans="1:75" s="18" customFormat="1">
      <c r="A330" s="18">
        <v>4</v>
      </c>
      <c r="B330" s="18" t="s">
        <v>62</v>
      </c>
      <c r="C330" s="19" t="s">
        <v>11</v>
      </c>
      <c r="E330" s="20">
        <v>9290.5965890238203</v>
      </c>
      <c r="F330" s="20">
        <v>9290.5965890238203</v>
      </c>
      <c r="G330" s="20">
        <f t="shared" si="16"/>
        <v>0</v>
      </c>
      <c r="H330" s="20">
        <f t="shared" si="15"/>
        <v>1</v>
      </c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</row>
    <row r="331" spans="1:75" s="18" customFormat="1">
      <c r="A331" s="18">
        <v>41</v>
      </c>
      <c r="B331" s="18" t="s">
        <v>95</v>
      </c>
      <c r="C331" s="19" t="s">
        <v>11</v>
      </c>
      <c r="E331" s="20">
        <v>9290.5965890238203</v>
      </c>
      <c r="F331" s="20">
        <v>9290.5965890238203</v>
      </c>
      <c r="G331" s="20">
        <f t="shared" si="16"/>
        <v>0</v>
      </c>
      <c r="H331" s="20">
        <f t="shared" si="15"/>
        <v>1</v>
      </c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</row>
    <row r="332" spans="1:75" s="18" customFormat="1">
      <c r="A332" s="18">
        <v>412</v>
      </c>
      <c r="B332" s="18" t="s">
        <v>96</v>
      </c>
      <c r="C332" s="19" t="s">
        <v>11</v>
      </c>
      <c r="E332" s="20">
        <v>9290.5965890238203</v>
      </c>
      <c r="F332" s="20">
        <v>9290.5965890238203</v>
      </c>
      <c r="G332" s="20">
        <f t="shared" si="16"/>
        <v>0</v>
      </c>
      <c r="H332" s="20">
        <f t="shared" si="15"/>
        <v>1</v>
      </c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</row>
    <row r="333" spans="1:75" s="37" customFormat="1">
      <c r="A333" s="37" t="s">
        <v>260</v>
      </c>
      <c r="C333" s="38"/>
      <c r="E333" s="39">
        <v>5972.52637865817</v>
      </c>
      <c r="F333" s="39">
        <v>5972.52637865817</v>
      </c>
      <c r="G333" s="40">
        <f t="shared" si="16"/>
        <v>0</v>
      </c>
      <c r="H333" s="40">
        <f t="shared" si="15"/>
        <v>1</v>
      </c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</row>
    <row r="334" spans="1:75" s="18" customFormat="1">
      <c r="A334" s="18" t="s">
        <v>288</v>
      </c>
      <c r="C334" s="19"/>
      <c r="D334" s="18" t="s">
        <v>1</v>
      </c>
      <c r="E334" s="20">
        <v>5972.52637865817</v>
      </c>
      <c r="F334" s="20">
        <v>5972.52637865817</v>
      </c>
      <c r="G334" s="20">
        <f t="shared" si="16"/>
        <v>0</v>
      </c>
      <c r="H334" s="20">
        <f t="shared" si="15"/>
        <v>1</v>
      </c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</row>
    <row r="335" spans="1:75" s="18" customFormat="1">
      <c r="A335" s="18">
        <v>4</v>
      </c>
      <c r="B335" s="18" t="s">
        <v>62</v>
      </c>
      <c r="C335" s="19" t="s">
        <v>11</v>
      </c>
      <c r="E335" s="20">
        <v>5972.52637865817</v>
      </c>
      <c r="F335" s="20">
        <v>5972.52637865817</v>
      </c>
      <c r="G335" s="20">
        <f t="shared" si="16"/>
        <v>0</v>
      </c>
      <c r="H335" s="20">
        <f t="shared" si="15"/>
        <v>1</v>
      </c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</row>
    <row r="336" spans="1:75" s="18" customFormat="1">
      <c r="A336" s="18">
        <v>41</v>
      </c>
      <c r="B336" s="18" t="s">
        <v>95</v>
      </c>
      <c r="C336" s="19" t="s">
        <v>11</v>
      </c>
      <c r="E336" s="20">
        <v>5972.52637865817</v>
      </c>
      <c r="F336" s="20">
        <v>5972.52637865817</v>
      </c>
      <c r="G336" s="20">
        <f t="shared" si="16"/>
        <v>0</v>
      </c>
      <c r="H336" s="20">
        <f t="shared" si="15"/>
        <v>1</v>
      </c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</row>
    <row r="337" spans="1:75" s="18" customFormat="1">
      <c r="A337" s="18">
        <v>412</v>
      </c>
      <c r="B337" s="18" t="s">
        <v>96</v>
      </c>
      <c r="C337" s="19" t="s">
        <v>11</v>
      </c>
      <c r="E337" s="20">
        <v>5972.52637865817</v>
      </c>
      <c r="F337" s="20">
        <v>5972.52637865817</v>
      </c>
      <c r="G337" s="20">
        <f t="shared" si="16"/>
        <v>0</v>
      </c>
      <c r="H337" s="20">
        <f t="shared" si="15"/>
        <v>1</v>
      </c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</row>
    <row r="338" spans="1:75" s="37" customFormat="1">
      <c r="A338" s="37" t="s">
        <v>249</v>
      </c>
      <c r="C338" s="38"/>
      <c r="E338" s="39">
        <v>2654.45616829252</v>
      </c>
      <c r="F338" s="39">
        <v>2654.45616829252</v>
      </c>
      <c r="G338" s="40">
        <f t="shared" si="16"/>
        <v>0</v>
      </c>
      <c r="H338" s="40">
        <f t="shared" si="15"/>
        <v>1</v>
      </c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</row>
    <row r="339" spans="1:75" s="18" customFormat="1">
      <c r="A339" s="18" t="s">
        <v>15</v>
      </c>
      <c r="C339" s="19"/>
      <c r="D339" s="18" t="s">
        <v>1</v>
      </c>
      <c r="E339" s="20">
        <v>2654.45616829252</v>
      </c>
      <c r="F339" s="20">
        <v>2654.45616829252</v>
      </c>
      <c r="G339" s="20">
        <f t="shared" si="16"/>
        <v>0</v>
      </c>
      <c r="H339" s="20">
        <f t="shared" si="15"/>
        <v>1</v>
      </c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</row>
    <row r="340" spans="1:75" s="18" customFormat="1">
      <c r="A340" s="18">
        <v>4</v>
      </c>
      <c r="B340" s="18" t="s">
        <v>62</v>
      </c>
      <c r="C340" s="19" t="s">
        <v>11</v>
      </c>
      <c r="E340" s="20">
        <v>2654.45616829252</v>
      </c>
      <c r="F340" s="20">
        <v>2654.45616829252</v>
      </c>
      <c r="G340" s="20">
        <f t="shared" si="16"/>
        <v>0</v>
      </c>
      <c r="H340" s="20">
        <f t="shared" si="15"/>
        <v>1</v>
      </c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</row>
    <row r="341" spans="1:75" s="18" customFormat="1">
      <c r="A341" s="18">
        <v>42</v>
      </c>
      <c r="B341" s="18" t="s">
        <v>63</v>
      </c>
      <c r="C341" s="19" t="s">
        <v>11</v>
      </c>
      <c r="E341" s="20">
        <v>2654.45616829252</v>
      </c>
      <c r="F341" s="20">
        <v>2654.45616829252</v>
      </c>
      <c r="G341" s="20">
        <f t="shared" si="16"/>
        <v>0</v>
      </c>
      <c r="H341" s="20">
        <f t="shared" si="15"/>
        <v>1</v>
      </c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</row>
    <row r="342" spans="1:75" s="18" customFormat="1">
      <c r="A342" s="18">
        <v>421</v>
      </c>
      <c r="B342" s="18" t="s">
        <v>93</v>
      </c>
      <c r="C342" s="19" t="s">
        <v>11</v>
      </c>
      <c r="E342" s="20">
        <v>2654.45616829252</v>
      </c>
      <c r="F342" s="20">
        <v>2654.45616829252</v>
      </c>
      <c r="G342" s="20">
        <f t="shared" si="16"/>
        <v>0</v>
      </c>
      <c r="H342" s="20">
        <f t="shared" si="15"/>
        <v>1</v>
      </c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</row>
    <row r="343" spans="1:75" s="37" customFormat="1">
      <c r="A343" s="37" t="s">
        <v>301</v>
      </c>
      <c r="C343" s="38"/>
      <c r="E343" s="39">
        <v>99542.11</v>
      </c>
      <c r="F343" s="39">
        <v>776000</v>
      </c>
      <c r="G343" s="40">
        <f t="shared" si="16"/>
        <v>676457.89</v>
      </c>
      <c r="H343" s="40">
        <f t="shared" si="15"/>
        <v>7.7956957110915166</v>
      </c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</row>
    <row r="344" spans="1:75" s="18" customFormat="1">
      <c r="A344" s="18" t="s">
        <v>290</v>
      </c>
      <c r="C344" s="19"/>
      <c r="D344" s="18" t="s">
        <v>1</v>
      </c>
      <c r="E344" s="20">
        <v>99542.11</v>
      </c>
      <c r="F344" s="20">
        <v>776000</v>
      </c>
      <c r="G344" s="20">
        <f t="shared" si="16"/>
        <v>676457.89</v>
      </c>
      <c r="H344" s="20">
        <f t="shared" si="15"/>
        <v>7.7956957110915166</v>
      </c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</row>
    <row r="345" spans="1:75" s="18" customFormat="1">
      <c r="A345" s="18">
        <v>4</v>
      </c>
      <c r="B345" s="18" t="s">
        <v>62</v>
      </c>
      <c r="C345" s="19" t="s">
        <v>91</v>
      </c>
      <c r="E345" s="20">
        <v>99542.11</v>
      </c>
      <c r="F345" s="20">
        <v>776000</v>
      </c>
      <c r="G345" s="20">
        <f t="shared" si="16"/>
        <v>676457.89</v>
      </c>
      <c r="H345" s="20">
        <f t="shared" si="15"/>
        <v>7.7956957110915166</v>
      </c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</row>
    <row r="346" spans="1:75" s="18" customFormat="1">
      <c r="A346" s="18">
        <v>42</v>
      </c>
      <c r="B346" s="18" t="s">
        <v>63</v>
      </c>
      <c r="C346" s="19" t="s">
        <v>91</v>
      </c>
      <c r="E346" s="20">
        <v>99542.11</v>
      </c>
      <c r="F346" s="20">
        <v>776000</v>
      </c>
      <c r="G346" s="20">
        <f t="shared" si="16"/>
        <v>676457.89</v>
      </c>
      <c r="H346" s="20">
        <f t="shared" si="15"/>
        <v>7.7956957110915166</v>
      </c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</row>
    <row r="347" spans="1:75" s="18" customFormat="1">
      <c r="A347" s="18">
        <v>421</v>
      </c>
      <c r="B347" s="18" t="s">
        <v>90</v>
      </c>
      <c r="C347" s="19" t="s">
        <v>91</v>
      </c>
      <c r="E347" s="20">
        <v>99542.11</v>
      </c>
      <c r="F347" s="20">
        <v>776000</v>
      </c>
      <c r="G347" s="20">
        <f t="shared" si="16"/>
        <v>676457.89</v>
      </c>
      <c r="H347" s="20">
        <f t="shared" si="15"/>
        <v>7.7956957110915166</v>
      </c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</row>
    <row r="348" spans="1:75" s="37" customFormat="1">
      <c r="A348" s="37" t="s">
        <v>261</v>
      </c>
      <c r="C348" s="38"/>
      <c r="E348" s="39">
        <v>0</v>
      </c>
      <c r="F348" s="39">
        <v>1300</v>
      </c>
      <c r="G348" s="40">
        <f t="shared" si="16"/>
        <v>1300</v>
      </c>
      <c r="H348" s="40">
        <v>0</v>
      </c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</row>
    <row r="349" spans="1:75" s="18" customFormat="1">
      <c r="A349" s="18" t="s">
        <v>219</v>
      </c>
      <c r="C349" s="19"/>
      <c r="E349" s="20">
        <v>0</v>
      </c>
      <c r="F349" s="20">
        <v>1300</v>
      </c>
      <c r="G349" s="20">
        <f t="shared" si="16"/>
        <v>1300</v>
      </c>
      <c r="H349" s="20">
        <v>0</v>
      </c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</row>
    <row r="350" spans="1:75" s="18" customFormat="1">
      <c r="A350" s="18">
        <v>4</v>
      </c>
      <c r="B350" s="18" t="s">
        <v>62</v>
      </c>
      <c r="C350" s="19" t="s">
        <v>30</v>
      </c>
      <c r="E350" s="20">
        <v>0</v>
      </c>
      <c r="F350" s="20">
        <v>1300</v>
      </c>
      <c r="G350" s="20">
        <f t="shared" si="16"/>
        <v>1300</v>
      </c>
      <c r="H350" s="20">
        <v>0</v>
      </c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</row>
    <row r="351" spans="1:75" s="18" customFormat="1">
      <c r="A351" s="18">
        <v>42</v>
      </c>
      <c r="B351" s="18" t="s">
        <v>63</v>
      </c>
      <c r="C351" s="19" t="s">
        <v>30</v>
      </c>
      <c r="E351" s="20">
        <v>0</v>
      </c>
      <c r="F351" s="20">
        <v>1300</v>
      </c>
      <c r="G351" s="20">
        <f t="shared" si="16"/>
        <v>1300</v>
      </c>
      <c r="H351" s="20">
        <v>0</v>
      </c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</row>
    <row r="352" spans="1:75" s="18" customFormat="1">
      <c r="A352" s="18">
        <v>422</v>
      </c>
      <c r="B352" s="18" t="s">
        <v>220</v>
      </c>
      <c r="C352" s="19" t="s">
        <v>30</v>
      </c>
      <c r="E352" s="20">
        <v>0</v>
      </c>
      <c r="F352" s="20">
        <v>1300</v>
      </c>
      <c r="G352" s="20">
        <f t="shared" si="16"/>
        <v>1300</v>
      </c>
      <c r="H352" s="20">
        <v>0</v>
      </c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</row>
    <row r="353" spans="1:75" s="37" customFormat="1">
      <c r="A353" s="37" t="s">
        <v>250</v>
      </c>
      <c r="C353" s="38"/>
      <c r="E353" s="39">
        <v>0</v>
      </c>
      <c r="F353" s="39">
        <v>0</v>
      </c>
      <c r="G353" s="40">
        <f t="shared" si="16"/>
        <v>0</v>
      </c>
      <c r="H353" s="40">
        <v>0</v>
      </c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</row>
    <row r="354" spans="1:75" s="18" customFormat="1">
      <c r="A354" s="18" t="s">
        <v>219</v>
      </c>
      <c r="C354" s="19"/>
      <c r="E354" s="20">
        <v>0</v>
      </c>
      <c r="F354" s="20">
        <v>0</v>
      </c>
      <c r="G354" s="20">
        <f t="shared" si="16"/>
        <v>0</v>
      </c>
      <c r="H354" s="20">
        <v>0</v>
      </c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</row>
    <row r="355" spans="1:75" s="18" customFormat="1">
      <c r="A355" s="18">
        <v>3</v>
      </c>
      <c r="B355" s="18" t="s">
        <v>24</v>
      </c>
      <c r="C355" s="19" t="s">
        <v>11</v>
      </c>
      <c r="E355" s="20">
        <v>0</v>
      </c>
      <c r="F355" s="20">
        <v>0</v>
      </c>
      <c r="G355" s="20">
        <f t="shared" si="16"/>
        <v>0</v>
      </c>
      <c r="H355" s="20">
        <v>0</v>
      </c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</row>
    <row r="356" spans="1:75" s="18" customFormat="1">
      <c r="A356" s="18">
        <v>32</v>
      </c>
      <c r="B356" s="18" t="s">
        <v>26</v>
      </c>
      <c r="C356" s="19" t="s">
        <v>11</v>
      </c>
      <c r="E356" s="20">
        <v>0</v>
      </c>
      <c r="F356" s="20">
        <v>0</v>
      </c>
      <c r="G356" s="20">
        <f t="shared" si="16"/>
        <v>0</v>
      </c>
      <c r="H356" s="20">
        <v>0</v>
      </c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</row>
    <row r="357" spans="1:75" s="18" customFormat="1">
      <c r="A357" s="18">
        <v>323</v>
      </c>
      <c r="B357" s="18" t="s">
        <v>34</v>
      </c>
      <c r="C357" s="19" t="s">
        <v>11</v>
      </c>
      <c r="E357" s="20">
        <v>0</v>
      </c>
      <c r="F357" s="20">
        <v>0</v>
      </c>
      <c r="G357" s="20">
        <f t="shared" si="16"/>
        <v>0</v>
      </c>
      <c r="H357" s="20">
        <v>0</v>
      </c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</row>
    <row r="358" spans="1:75" s="37" customFormat="1">
      <c r="A358" s="37" t="s">
        <v>253</v>
      </c>
      <c r="C358" s="38"/>
      <c r="E358" s="39">
        <v>2654.46</v>
      </c>
      <c r="F358" s="39">
        <v>3000</v>
      </c>
      <c r="G358" s="40">
        <f t="shared" si="16"/>
        <v>345.53999999999996</v>
      </c>
      <c r="H358" s="40">
        <f t="shared" si="15"/>
        <v>1.1301733685947424</v>
      </c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</row>
    <row r="359" spans="1:75" s="18" customFormat="1">
      <c r="A359" s="18" t="s">
        <v>219</v>
      </c>
      <c r="C359" s="19"/>
      <c r="E359" s="20">
        <v>2654.46</v>
      </c>
      <c r="F359" s="20">
        <v>3000</v>
      </c>
      <c r="G359" s="20">
        <f t="shared" si="16"/>
        <v>345.53999999999996</v>
      </c>
      <c r="H359" s="20">
        <f>F359/E359</f>
        <v>1.1301733685947424</v>
      </c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</row>
    <row r="360" spans="1:75" s="18" customFormat="1">
      <c r="A360" s="18">
        <v>4</v>
      </c>
      <c r="B360" s="18" t="s">
        <v>24</v>
      </c>
      <c r="C360" s="19" t="s">
        <v>11</v>
      </c>
      <c r="E360" s="20">
        <v>2654.46</v>
      </c>
      <c r="F360" s="20">
        <v>3000</v>
      </c>
      <c r="G360" s="20">
        <f t="shared" si="16"/>
        <v>345.53999999999996</v>
      </c>
      <c r="H360" s="20">
        <f t="shared" ref="H360:H423" si="17">F360/E360</f>
        <v>1.1301733685947424</v>
      </c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</row>
    <row r="361" spans="1:75" s="18" customFormat="1">
      <c r="A361" s="18">
        <v>41</v>
      </c>
      <c r="B361" s="18" t="s">
        <v>26</v>
      </c>
      <c r="C361" s="19" t="s">
        <v>11</v>
      </c>
      <c r="E361" s="20">
        <v>2654.46</v>
      </c>
      <c r="F361" s="20">
        <v>3000</v>
      </c>
      <c r="G361" s="20">
        <f t="shared" si="16"/>
        <v>345.53999999999996</v>
      </c>
      <c r="H361" s="20">
        <f t="shared" si="17"/>
        <v>1.1301733685947424</v>
      </c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</row>
    <row r="362" spans="1:75" s="18" customFormat="1">
      <c r="A362" s="18">
        <v>412</v>
      </c>
      <c r="B362" s="18" t="s">
        <v>34</v>
      </c>
      <c r="C362" s="19" t="s">
        <v>11</v>
      </c>
      <c r="E362" s="20">
        <v>2654.46</v>
      </c>
      <c r="F362" s="20">
        <v>3000</v>
      </c>
      <c r="G362" s="20">
        <f t="shared" si="16"/>
        <v>345.53999999999996</v>
      </c>
      <c r="H362" s="20">
        <f t="shared" si="17"/>
        <v>1.1301733685947424</v>
      </c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</row>
    <row r="363" spans="1:75" s="42" customFormat="1" ht="33.75" customHeight="1">
      <c r="A363" s="80" t="s">
        <v>209</v>
      </c>
      <c r="B363" s="80"/>
      <c r="C363" s="43"/>
      <c r="E363" s="44">
        <v>148782.26823279599</v>
      </c>
      <c r="F363" s="44">
        <v>192710.48</v>
      </c>
      <c r="G363" s="44">
        <f t="shared" si="16"/>
        <v>43928.211767204019</v>
      </c>
      <c r="H363" s="44">
        <f t="shared" si="17"/>
        <v>1.2952516606244409</v>
      </c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</row>
    <row r="364" spans="1:75" s="37" customFormat="1">
      <c r="A364" s="37" t="s">
        <v>100</v>
      </c>
      <c r="C364" s="38"/>
      <c r="E364" s="39">
        <v>21235.6493463402</v>
      </c>
      <c r="F364" s="39">
        <v>21235.6493463402</v>
      </c>
      <c r="G364" s="40">
        <f t="shared" si="16"/>
        <v>0</v>
      </c>
      <c r="H364" s="40">
        <f t="shared" si="17"/>
        <v>1</v>
      </c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</row>
    <row r="365" spans="1:75" s="24" customFormat="1">
      <c r="A365" s="24" t="s">
        <v>98</v>
      </c>
      <c r="C365" s="25"/>
      <c r="E365" s="20">
        <v>21235.6493463402</v>
      </c>
      <c r="F365" s="20">
        <v>21235.6493463402</v>
      </c>
      <c r="G365" s="20">
        <f t="shared" si="16"/>
        <v>0</v>
      </c>
      <c r="H365" s="20">
        <f t="shared" si="17"/>
        <v>1</v>
      </c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</row>
    <row r="366" spans="1:75" s="18" customFormat="1">
      <c r="A366" s="18">
        <v>3</v>
      </c>
      <c r="B366" s="18" t="s">
        <v>10</v>
      </c>
      <c r="C366" s="19" t="s">
        <v>91</v>
      </c>
      <c r="E366" s="20">
        <v>9290.5965890238203</v>
      </c>
      <c r="F366" s="20">
        <v>9290.5965890238203</v>
      </c>
      <c r="G366" s="20">
        <f t="shared" si="16"/>
        <v>0</v>
      </c>
      <c r="H366" s="20">
        <f t="shared" si="17"/>
        <v>1</v>
      </c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</row>
    <row r="367" spans="1:75" s="18" customFormat="1">
      <c r="A367" s="18">
        <v>32</v>
      </c>
      <c r="B367" s="18" t="s">
        <v>31</v>
      </c>
      <c r="C367" s="19" t="s">
        <v>91</v>
      </c>
      <c r="E367" s="20">
        <v>9290.5965890238203</v>
      </c>
      <c r="F367" s="20">
        <v>9290.5965890238203</v>
      </c>
      <c r="G367" s="20">
        <f t="shared" si="16"/>
        <v>0</v>
      </c>
      <c r="H367" s="20">
        <f t="shared" si="17"/>
        <v>1</v>
      </c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</row>
    <row r="368" spans="1:75" s="18" customFormat="1">
      <c r="A368" s="18">
        <v>322</v>
      </c>
      <c r="B368" s="18" t="s">
        <v>27</v>
      </c>
      <c r="C368" s="19" t="s">
        <v>91</v>
      </c>
      <c r="E368" s="20">
        <v>9290.5965890238203</v>
      </c>
      <c r="F368" s="20">
        <v>9290.5965890238203</v>
      </c>
      <c r="G368" s="20">
        <f t="shared" si="16"/>
        <v>0</v>
      </c>
      <c r="H368" s="20">
        <f t="shared" si="17"/>
        <v>1</v>
      </c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</row>
    <row r="369" spans="1:75" s="18" customFormat="1">
      <c r="A369" s="18">
        <v>3</v>
      </c>
      <c r="B369" s="18" t="s">
        <v>10</v>
      </c>
      <c r="C369" s="19" t="s">
        <v>91</v>
      </c>
      <c r="E369" s="20">
        <v>11945.0527573163</v>
      </c>
      <c r="F369" s="20">
        <v>11945.0527573163</v>
      </c>
      <c r="G369" s="20">
        <f t="shared" si="16"/>
        <v>0</v>
      </c>
      <c r="H369" s="20">
        <f t="shared" si="17"/>
        <v>1</v>
      </c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</row>
    <row r="370" spans="1:75" s="18" customFormat="1">
      <c r="A370" s="18">
        <v>32</v>
      </c>
      <c r="B370" s="18" t="s">
        <v>31</v>
      </c>
      <c r="C370" s="19" t="s">
        <v>91</v>
      </c>
      <c r="E370" s="20">
        <v>11945.0527573163</v>
      </c>
      <c r="F370" s="20">
        <v>11945.0527573163</v>
      </c>
      <c r="G370" s="20">
        <f t="shared" si="16"/>
        <v>0</v>
      </c>
      <c r="H370" s="20">
        <f t="shared" si="17"/>
        <v>1</v>
      </c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</row>
    <row r="371" spans="1:75" s="18" customFormat="1">
      <c r="A371" s="18">
        <v>323</v>
      </c>
      <c r="B371" s="18" t="s">
        <v>34</v>
      </c>
      <c r="C371" s="19" t="s">
        <v>91</v>
      </c>
      <c r="E371" s="20">
        <v>11945.0527573163</v>
      </c>
      <c r="F371" s="20">
        <v>11945.0527573163</v>
      </c>
      <c r="G371" s="20">
        <f t="shared" si="16"/>
        <v>0</v>
      </c>
      <c r="H371" s="20">
        <f t="shared" si="17"/>
        <v>1</v>
      </c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</row>
    <row r="372" spans="1:75" s="37" customFormat="1">
      <c r="A372" s="37" t="s">
        <v>101</v>
      </c>
      <c r="C372" s="38"/>
      <c r="E372" s="39">
        <v>7963.3685048775596</v>
      </c>
      <c r="F372" s="39">
        <v>7963.3685048775596</v>
      </c>
      <c r="G372" s="40">
        <f t="shared" si="16"/>
        <v>0</v>
      </c>
      <c r="H372" s="40">
        <f t="shared" si="17"/>
        <v>1</v>
      </c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</row>
    <row r="373" spans="1:75" s="18" customFormat="1">
      <c r="A373" s="18" t="s">
        <v>98</v>
      </c>
      <c r="C373" s="19"/>
      <c r="E373" s="20">
        <v>7963.3685048775596</v>
      </c>
      <c r="F373" s="20">
        <v>7963.3685048775596</v>
      </c>
      <c r="G373" s="20">
        <f t="shared" si="16"/>
        <v>0</v>
      </c>
      <c r="H373" s="20">
        <f t="shared" si="17"/>
        <v>1</v>
      </c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</row>
    <row r="374" spans="1:75" s="18" customFormat="1">
      <c r="A374" s="18">
        <v>3</v>
      </c>
      <c r="B374" s="18" t="s">
        <v>10</v>
      </c>
      <c r="C374" s="19" t="s">
        <v>91</v>
      </c>
      <c r="E374" s="20">
        <v>7963.3685048775596</v>
      </c>
      <c r="F374" s="20">
        <v>7963.3685048775596</v>
      </c>
      <c r="G374" s="20">
        <f t="shared" si="16"/>
        <v>0</v>
      </c>
      <c r="H374" s="20">
        <f t="shared" si="17"/>
        <v>1</v>
      </c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</row>
    <row r="375" spans="1:75" s="18" customFormat="1">
      <c r="A375" s="18">
        <v>32</v>
      </c>
      <c r="B375" s="18" t="s">
        <v>31</v>
      </c>
      <c r="C375" s="19" t="s">
        <v>91</v>
      </c>
      <c r="E375" s="20">
        <v>7963.3685048775596</v>
      </c>
      <c r="F375" s="20">
        <v>7963.3685048775596</v>
      </c>
      <c r="G375" s="20">
        <f t="shared" si="16"/>
        <v>0</v>
      </c>
      <c r="H375" s="20">
        <f t="shared" si="17"/>
        <v>1</v>
      </c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</row>
    <row r="376" spans="1:75" s="18" customFormat="1">
      <c r="A376" s="18">
        <v>323</v>
      </c>
      <c r="B376" s="18" t="s">
        <v>34</v>
      </c>
      <c r="C376" s="19" t="s">
        <v>91</v>
      </c>
      <c r="E376" s="20">
        <v>7963.3685048775596</v>
      </c>
      <c r="F376" s="20">
        <v>7963.3685048775596</v>
      </c>
      <c r="G376" s="20">
        <f t="shared" si="16"/>
        <v>0</v>
      </c>
      <c r="H376" s="20">
        <f t="shared" si="17"/>
        <v>1</v>
      </c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</row>
    <row r="377" spans="1:75" s="37" customFormat="1">
      <c r="A377" s="37" t="s">
        <v>102</v>
      </c>
      <c r="C377" s="38"/>
      <c r="E377" s="39">
        <v>13272.2808414626</v>
      </c>
      <c r="F377" s="39">
        <v>13272.2808414626</v>
      </c>
      <c r="G377" s="40">
        <f t="shared" si="16"/>
        <v>0</v>
      </c>
      <c r="H377" s="40">
        <f t="shared" si="17"/>
        <v>1</v>
      </c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</row>
    <row r="378" spans="1:75" s="18" customFormat="1">
      <c r="A378" s="18" t="s">
        <v>98</v>
      </c>
      <c r="C378" s="19"/>
      <c r="E378" s="20">
        <v>13272.2808414626</v>
      </c>
      <c r="F378" s="20">
        <v>13272.2808414626</v>
      </c>
      <c r="G378" s="20">
        <f t="shared" si="16"/>
        <v>0</v>
      </c>
      <c r="H378" s="20">
        <f t="shared" si="17"/>
        <v>1</v>
      </c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</row>
    <row r="379" spans="1:75" s="18" customFormat="1">
      <c r="A379" s="18">
        <v>3</v>
      </c>
      <c r="B379" s="18" t="s">
        <v>10</v>
      </c>
      <c r="C379" s="19" t="s">
        <v>91</v>
      </c>
      <c r="E379" s="20">
        <v>13272.2808414626</v>
      </c>
      <c r="F379" s="20">
        <v>13272.2808414626</v>
      </c>
      <c r="G379" s="20">
        <f t="shared" si="16"/>
        <v>0</v>
      </c>
      <c r="H379" s="20">
        <f t="shared" si="17"/>
        <v>1</v>
      </c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</row>
    <row r="380" spans="1:75" s="18" customFormat="1">
      <c r="A380" s="18">
        <v>32</v>
      </c>
      <c r="B380" s="18" t="s">
        <v>31</v>
      </c>
      <c r="C380" s="19" t="s">
        <v>91</v>
      </c>
      <c r="E380" s="20">
        <v>13272.2808414626</v>
      </c>
      <c r="F380" s="20">
        <v>13272.2808414626</v>
      </c>
      <c r="G380" s="20">
        <f t="shared" si="16"/>
        <v>0</v>
      </c>
      <c r="H380" s="20">
        <f t="shared" si="17"/>
        <v>1</v>
      </c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</row>
    <row r="381" spans="1:75" s="18" customFormat="1">
      <c r="A381" s="18">
        <v>323</v>
      </c>
      <c r="B381" s="18" t="s">
        <v>34</v>
      </c>
      <c r="C381" s="19" t="s">
        <v>91</v>
      </c>
      <c r="E381" s="20">
        <v>13272.2808414626</v>
      </c>
      <c r="F381" s="20">
        <v>13272.2808414626</v>
      </c>
      <c r="G381" s="20">
        <f t="shared" si="16"/>
        <v>0</v>
      </c>
      <c r="H381" s="20">
        <f t="shared" si="17"/>
        <v>1</v>
      </c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</row>
    <row r="382" spans="1:75" s="37" customFormat="1">
      <c r="A382" s="37" t="s">
        <v>103</v>
      </c>
      <c r="C382" s="38"/>
      <c r="E382" s="39">
        <v>663.61404207313001</v>
      </c>
      <c r="F382" s="39">
        <v>663.61404207313001</v>
      </c>
      <c r="G382" s="40">
        <f t="shared" si="16"/>
        <v>0</v>
      </c>
      <c r="H382" s="40">
        <f t="shared" si="17"/>
        <v>1</v>
      </c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</row>
    <row r="383" spans="1:75" s="18" customFormat="1">
      <c r="A383" s="18" t="s">
        <v>98</v>
      </c>
      <c r="C383" s="19"/>
      <c r="E383" s="20">
        <v>663.61404207313001</v>
      </c>
      <c r="F383" s="20">
        <v>663.61404207313001</v>
      </c>
      <c r="G383" s="20">
        <f t="shared" si="16"/>
        <v>0</v>
      </c>
      <c r="H383" s="20">
        <f t="shared" si="17"/>
        <v>1</v>
      </c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</row>
    <row r="384" spans="1:75" s="18" customFormat="1">
      <c r="A384" s="18">
        <v>3</v>
      </c>
      <c r="B384" s="18" t="s">
        <v>10</v>
      </c>
      <c r="C384" s="19" t="s">
        <v>91</v>
      </c>
      <c r="E384" s="20">
        <v>663.61404207313001</v>
      </c>
      <c r="F384" s="20">
        <v>663.61404207313001</v>
      </c>
      <c r="G384" s="20">
        <f t="shared" si="16"/>
        <v>0</v>
      </c>
      <c r="H384" s="20">
        <f t="shared" si="17"/>
        <v>1</v>
      </c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</row>
    <row r="385" spans="1:75" s="18" customFormat="1">
      <c r="A385" s="18">
        <v>32</v>
      </c>
      <c r="B385" s="18" t="s">
        <v>31</v>
      </c>
      <c r="C385" s="19" t="s">
        <v>91</v>
      </c>
      <c r="E385" s="20">
        <v>663.61404207313001</v>
      </c>
      <c r="F385" s="20">
        <v>663.61404207313001</v>
      </c>
      <c r="G385" s="20">
        <f t="shared" si="16"/>
        <v>0</v>
      </c>
      <c r="H385" s="20">
        <f t="shared" si="17"/>
        <v>1</v>
      </c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</row>
    <row r="386" spans="1:75" s="18" customFormat="1">
      <c r="A386" s="18">
        <v>323</v>
      </c>
      <c r="B386" s="18" t="s">
        <v>34</v>
      </c>
      <c r="C386" s="19" t="s">
        <v>91</v>
      </c>
      <c r="E386" s="20">
        <v>663.61404207313001</v>
      </c>
      <c r="F386" s="20">
        <v>663.61404207313001</v>
      </c>
      <c r="G386" s="20">
        <f t="shared" si="16"/>
        <v>0</v>
      </c>
      <c r="H386" s="20">
        <f t="shared" si="17"/>
        <v>1</v>
      </c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</row>
    <row r="387" spans="1:75" s="37" customFormat="1">
      <c r="A387" s="37" t="s">
        <v>104</v>
      </c>
      <c r="C387" s="38"/>
      <c r="E387" s="39">
        <v>7963.3685048775596</v>
      </c>
      <c r="F387" s="39">
        <v>7963.3685048775596</v>
      </c>
      <c r="G387" s="40">
        <f t="shared" si="16"/>
        <v>0</v>
      </c>
      <c r="H387" s="40">
        <f t="shared" si="17"/>
        <v>1</v>
      </c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</row>
    <row r="388" spans="1:75" s="24" customFormat="1">
      <c r="A388" s="24" t="s">
        <v>98</v>
      </c>
      <c r="C388" s="25"/>
      <c r="E388" s="26">
        <v>7963.3685048775596</v>
      </c>
      <c r="F388" s="26">
        <v>7963.3685048775596</v>
      </c>
      <c r="G388" s="20">
        <f t="shared" si="16"/>
        <v>0</v>
      </c>
      <c r="H388" s="20">
        <f t="shared" si="17"/>
        <v>1</v>
      </c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</row>
    <row r="389" spans="1:75" s="18" customFormat="1">
      <c r="A389" s="18">
        <v>3</v>
      </c>
      <c r="B389" s="18" t="s">
        <v>10</v>
      </c>
      <c r="C389" s="19" t="s">
        <v>91</v>
      </c>
      <c r="E389" s="26">
        <v>7963.3685048775596</v>
      </c>
      <c r="F389" s="26">
        <v>7963.3685048775596</v>
      </c>
      <c r="G389" s="20">
        <f t="shared" si="16"/>
        <v>0</v>
      </c>
      <c r="H389" s="20">
        <f t="shared" si="17"/>
        <v>1</v>
      </c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</row>
    <row r="390" spans="1:75" s="18" customFormat="1">
      <c r="A390" s="18">
        <v>32</v>
      </c>
      <c r="B390" s="18" t="s">
        <v>31</v>
      </c>
      <c r="C390" s="19" t="s">
        <v>91</v>
      </c>
      <c r="E390" s="26">
        <v>7963.3685048775596</v>
      </c>
      <c r="F390" s="26">
        <v>7963.3685048775596</v>
      </c>
      <c r="G390" s="20">
        <f t="shared" si="16"/>
        <v>0</v>
      </c>
      <c r="H390" s="20">
        <f t="shared" si="17"/>
        <v>1</v>
      </c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</row>
    <row r="391" spans="1:75" s="18" customFormat="1">
      <c r="A391" s="18">
        <v>323</v>
      </c>
      <c r="B391" s="18" t="s">
        <v>34</v>
      </c>
      <c r="C391" s="19" t="s">
        <v>91</v>
      </c>
      <c r="E391" s="26">
        <v>7963.3685048775596</v>
      </c>
      <c r="F391" s="26">
        <v>7963.3685048775596</v>
      </c>
      <c r="G391" s="20">
        <f t="shared" si="16"/>
        <v>0</v>
      </c>
      <c r="H391" s="20">
        <f t="shared" si="17"/>
        <v>1</v>
      </c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</row>
    <row r="392" spans="1:75" s="37" customFormat="1">
      <c r="A392" s="37" t="s">
        <v>105</v>
      </c>
      <c r="C392" s="38"/>
      <c r="E392" s="39">
        <v>2654.45616829252</v>
      </c>
      <c r="F392" s="39">
        <v>2654.45616829252</v>
      </c>
      <c r="G392" s="40">
        <f t="shared" si="16"/>
        <v>0</v>
      </c>
      <c r="H392" s="40">
        <f t="shared" si="17"/>
        <v>1</v>
      </c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</row>
    <row r="393" spans="1:75" s="18" customFormat="1">
      <c r="A393" s="18" t="s">
        <v>15</v>
      </c>
      <c r="C393" s="19" t="s">
        <v>91</v>
      </c>
      <c r="D393" s="18" t="s">
        <v>1</v>
      </c>
      <c r="E393" s="20">
        <v>2654.45616829252</v>
      </c>
      <c r="F393" s="20">
        <v>2654.45616829252</v>
      </c>
      <c r="G393" s="20">
        <f t="shared" ref="G393:G456" si="18">F393-E393</f>
        <v>0</v>
      </c>
      <c r="H393" s="20">
        <f t="shared" si="17"/>
        <v>1</v>
      </c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</row>
    <row r="394" spans="1:75" s="18" customFormat="1">
      <c r="A394" s="18">
        <v>3</v>
      </c>
      <c r="B394" s="18" t="s">
        <v>10</v>
      </c>
      <c r="C394" s="19" t="s">
        <v>91</v>
      </c>
      <c r="E394" s="20">
        <v>2654.45616829252</v>
      </c>
      <c r="F394" s="20">
        <v>2654.45616829252</v>
      </c>
      <c r="G394" s="20">
        <f t="shared" si="18"/>
        <v>0</v>
      </c>
      <c r="H394" s="20">
        <f t="shared" si="17"/>
        <v>1</v>
      </c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</row>
    <row r="395" spans="1:75" s="18" customFormat="1">
      <c r="A395" s="18">
        <v>32</v>
      </c>
      <c r="B395" s="18" t="s">
        <v>31</v>
      </c>
      <c r="C395" s="19" t="s">
        <v>91</v>
      </c>
      <c r="E395" s="20">
        <v>2654.45616829252</v>
      </c>
      <c r="F395" s="20">
        <v>2654.45616829252</v>
      </c>
      <c r="G395" s="20">
        <f t="shared" si="18"/>
        <v>0</v>
      </c>
      <c r="H395" s="20">
        <f t="shared" si="17"/>
        <v>1</v>
      </c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</row>
    <row r="396" spans="1:75" s="18" customFormat="1">
      <c r="A396" s="18">
        <v>322</v>
      </c>
      <c r="B396" s="18" t="s">
        <v>27</v>
      </c>
      <c r="C396" s="19" t="s">
        <v>91</v>
      </c>
      <c r="E396" s="20">
        <v>2654.45616829252</v>
      </c>
      <c r="F396" s="20">
        <v>2654.45616829252</v>
      </c>
      <c r="G396" s="20">
        <f t="shared" si="18"/>
        <v>0</v>
      </c>
      <c r="H396" s="20">
        <f t="shared" si="17"/>
        <v>1</v>
      </c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</row>
    <row r="397" spans="1:75" s="37" customFormat="1">
      <c r="A397" s="37" t="s">
        <v>106</v>
      </c>
      <c r="C397" s="38"/>
      <c r="E397" s="39">
        <v>1990.8421262193899</v>
      </c>
      <c r="F397" s="39">
        <v>1990.8421262193899</v>
      </c>
      <c r="G397" s="40">
        <f t="shared" si="18"/>
        <v>0</v>
      </c>
      <c r="H397" s="40">
        <f t="shared" si="17"/>
        <v>1</v>
      </c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</row>
    <row r="398" spans="1:75" s="18" customFormat="1" ht="21">
      <c r="A398" s="18" t="s">
        <v>15</v>
      </c>
      <c r="C398" s="19"/>
      <c r="D398" s="36" t="s">
        <v>1</v>
      </c>
      <c r="E398" s="20">
        <v>1990.8421262193899</v>
      </c>
      <c r="F398" s="20">
        <v>1990.8421262193899</v>
      </c>
      <c r="G398" s="20">
        <f t="shared" si="18"/>
        <v>0</v>
      </c>
      <c r="H398" s="20">
        <f t="shared" si="17"/>
        <v>1</v>
      </c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</row>
    <row r="399" spans="1:75" s="18" customFormat="1">
      <c r="A399" s="18">
        <v>3</v>
      </c>
      <c r="B399" s="18" t="s">
        <v>10</v>
      </c>
      <c r="C399" s="19" t="s">
        <v>91</v>
      </c>
      <c r="E399" s="20">
        <v>1990.8421262193899</v>
      </c>
      <c r="F399" s="20">
        <v>1990.8421262193899</v>
      </c>
      <c r="G399" s="20">
        <f t="shared" si="18"/>
        <v>0</v>
      </c>
      <c r="H399" s="20">
        <f t="shared" si="17"/>
        <v>1</v>
      </c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</row>
    <row r="400" spans="1:75" s="18" customFormat="1">
      <c r="A400" s="18">
        <v>32</v>
      </c>
      <c r="B400" s="18" t="s">
        <v>31</v>
      </c>
      <c r="C400" s="19" t="s">
        <v>91</v>
      </c>
      <c r="E400" s="20">
        <v>1990.8421262193899</v>
      </c>
      <c r="F400" s="20">
        <v>1990.8421262193899</v>
      </c>
      <c r="G400" s="20">
        <f t="shared" si="18"/>
        <v>0</v>
      </c>
      <c r="H400" s="20">
        <f t="shared" si="17"/>
        <v>1</v>
      </c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</row>
    <row r="401" spans="1:75" s="18" customFormat="1">
      <c r="A401" s="18">
        <v>322</v>
      </c>
      <c r="B401" s="18" t="s">
        <v>107</v>
      </c>
      <c r="C401" s="19" t="s">
        <v>91</v>
      </c>
      <c r="E401" s="20">
        <v>1990.8421262193899</v>
      </c>
      <c r="F401" s="20">
        <v>1990.8421262193899</v>
      </c>
      <c r="G401" s="20">
        <f t="shared" si="18"/>
        <v>0</v>
      </c>
      <c r="H401" s="20">
        <f t="shared" si="17"/>
        <v>1</v>
      </c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</row>
    <row r="402" spans="1:75" s="37" customFormat="1">
      <c r="A402" s="37" t="s">
        <v>108</v>
      </c>
      <c r="C402" s="38"/>
      <c r="E402" s="39">
        <v>2654.45616829252</v>
      </c>
      <c r="F402" s="39">
        <v>2654.45616829252</v>
      </c>
      <c r="G402" s="40">
        <f t="shared" si="18"/>
        <v>0</v>
      </c>
      <c r="H402" s="40">
        <f t="shared" si="17"/>
        <v>1</v>
      </c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</row>
    <row r="403" spans="1:75" s="18" customFormat="1" ht="21">
      <c r="A403" s="18" t="s">
        <v>87</v>
      </c>
      <c r="C403" s="19"/>
      <c r="D403" s="36" t="s">
        <v>1</v>
      </c>
      <c r="E403" s="20">
        <v>2654.45616829252</v>
      </c>
      <c r="F403" s="20">
        <v>2654.45616829252</v>
      </c>
      <c r="G403" s="20">
        <f t="shared" si="18"/>
        <v>0</v>
      </c>
      <c r="H403" s="20">
        <f t="shared" si="17"/>
        <v>1</v>
      </c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</row>
    <row r="404" spans="1:75" s="18" customFormat="1">
      <c r="A404" s="18">
        <v>3</v>
      </c>
      <c r="B404" s="18" t="s">
        <v>10</v>
      </c>
      <c r="C404" s="19" t="s">
        <v>84</v>
      </c>
      <c r="E404" s="20">
        <v>2654.45616829252</v>
      </c>
      <c r="F404" s="20">
        <v>2654.45616829252</v>
      </c>
      <c r="G404" s="20">
        <f t="shared" si="18"/>
        <v>0</v>
      </c>
      <c r="H404" s="20">
        <f t="shared" si="17"/>
        <v>1</v>
      </c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</row>
    <row r="405" spans="1:75" s="18" customFormat="1">
      <c r="A405" s="18">
        <v>32</v>
      </c>
      <c r="B405" s="18" t="s">
        <v>31</v>
      </c>
      <c r="C405" s="19" t="s">
        <v>84</v>
      </c>
      <c r="E405" s="20">
        <v>2654.45616829252</v>
      </c>
      <c r="F405" s="20">
        <v>2654.45616829252</v>
      </c>
      <c r="G405" s="20">
        <f t="shared" si="18"/>
        <v>0</v>
      </c>
      <c r="H405" s="20">
        <f t="shared" si="17"/>
        <v>1</v>
      </c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</row>
    <row r="406" spans="1:75" s="18" customFormat="1">
      <c r="A406" s="18">
        <v>323</v>
      </c>
      <c r="B406" s="18" t="s">
        <v>34</v>
      </c>
      <c r="C406" s="19" t="s">
        <v>84</v>
      </c>
      <c r="E406" s="20">
        <v>2654.45616829252</v>
      </c>
      <c r="F406" s="20">
        <v>2654.45616829252</v>
      </c>
      <c r="G406" s="20">
        <f t="shared" si="18"/>
        <v>0</v>
      </c>
      <c r="H406" s="20">
        <f t="shared" si="17"/>
        <v>1</v>
      </c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</row>
    <row r="407" spans="1:75" s="37" customFormat="1">
      <c r="A407" s="37" t="s">
        <v>109</v>
      </c>
      <c r="C407" s="38"/>
      <c r="E407" s="39">
        <v>19908.4212621939</v>
      </c>
      <c r="F407" s="39">
        <v>0</v>
      </c>
      <c r="G407" s="40">
        <f t="shared" si="18"/>
        <v>-19908.4212621939</v>
      </c>
      <c r="H407" s="40">
        <f t="shared" si="17"/>
        <v>0</v>
      </c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</row>
    <row r="408" spans="1:75" s="18" customFormat="1">
      <c r="A408" s="18" t="s">
        <v>110</v>
      </c>
      <c r="C408" s="19"/>
      <c r="E408" s="20">
        <v>19908.4212621939</v>
      </c>
      <c r="F408" s="20">
        <v>0</v>
      </c>
      <c r="G408" s="20">
        <f t="shared" si="18"/>
        <v>-19908.4212621939</v>
      </c>
      <c r="H408" s="20">
        <f t="shared" si="17"/>
        <v>0</v>
      </c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</row>
    <row r="409" spans="1:75" s="18" customFormat="1">
      <c r="A409" s="18">
        <v>3</v>
      </c>
      <c r="B409" s="18" t="s">
        <v>10</v>
      </c>
      <c r="C409" s="19" t="s">
        <v>99</v>
      </c>
      <c r="E409" s="20">
        <v>19908.4212621939</v>
      </c>
      <c r="F409" s="20">
        <v>0</v>
      </c>
      <c r="G409" s="20">
        <f t="shared" si="18"/>
        <v>-19908.4212621939</v>
      </c>
      <c r="H409" s="20">
        <f t="shared" si="17"/>
        <v>0</v>
      </c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</row>
    <row r="410" spans="1:75" s="18" customFormat="1">
      <c r="A410" s="18">
        <v>32</v>
      </c>
      <c r="B410" s="18" t="s">
        <v>31</v>
      </c>
      <c r="C410" s="19" t="s">
        <v>99</v>
      </c>
      <c r="E410" s="20">
        <v>19908.4212621939</v>
      </c>
      <c r="F410" s="20">
        <v>0</v>
      </c>
      <c r="G410" s="20">
        <f t="shared" si="18"/>
        <v>-19908.4212621939</v>
      </c>
      <c r="H410" s="20">
        <f t="shared" si="17"/>
        <v>0</v>
      </c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</row>
    <row r="411" spans="1:75" s="18" customFormat="1">
      <c r="A411" s="18">
        <v>323</v>
      </c>
      <c r="B411" s="18" t="s">
        <v>34</v>
      </c>
      <c r="C411" s="19" t="s">
        <v>99</v>
      </c>
      <c r="E411" s="20">
        <v>19908.4212621939</v>
      </c>
      <c r="F411" s="20">
        <v>0</v>
      </c>
      <c r="G411" s="20">
        <f t="shared" si="18"/>
        <v>-19908.4212621939</v>
      </c>
      <c r="H411" s="20">
        <f t="shared" si="17"/>
        <v>0</v>
      </c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</row>
    <row r="412" spans="1:75" s="37" customFormat="1">
      <c r="A412" s="37" t="s">
        <v>262</v>
      </c>
      <c r="C412" s="38"/>
      <c r="E412" s="39">
        <v>3981.6842524387798</v>
      </c>
      <c r="F412" s="39">
        <v>1981.68</v>
      </c>
      <c r="G412" s="40">
        <f t="shared" si="18"/>
        <v>-2000.0042524387798</v>
      </c>
      <c r="H412" s="40">
        <f t="shared" si="17"/>
        <v>0.49769893200000026</v>
      </c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</row>
    <row r="413" spans="1:75" s="18" customFormat="1">
      <c r="A413" s="18" t="s">
        <v>15</v>
      </c>
      <c r="C413" s="19"/>
      <c r="E413" s="20">
        <v>3981.6842524387798</v>
      </c>
      <c r="F413" s="20">
        <v>1981.68</v>
      </c>
      <c r="G413" s="20">
        <f t="shared" si="18"/>
        <v>-2000.0042524387798</v>
      </c>
      <c r="H413" s="20">
        <f t="shared" si="17"/>
        <v>0.49769893200000026</v>
      </c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</row>
    <row r="414" spans="1:75" s="18" customFormat="1">
      <c r="A414" s="18">
        <v>3</v>
      </c>
      <c r="B414" s="18" t="s">
        <v>10</v>
      </c>
      <c r="C414" s="19" t="s">
        <v>99</v>
      </c>
      <c r="E414" s="20">
        <v>3981.6842524387798</v>
      </c>
      <c r="F414" s="20">
        <v>1981.68</v>
      </c>
      <c r="G414" s="20">
        <f t="shared" si="18"/>
        <v>-2000.0042524387798</v>
      </c>
      <c r="H414" s="20">
        <f t="shared" si="17"/>
        <v>0.49769893200000026</v>
      </c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</row>
    <row r="415" spans="1:75" s="18" customFormat="1">
      <c r="A415" s="18">
        <v>32</v>
      </c>
      <c r="B415" s="18" t="s">
        <v>31</v>
      </c>
      <c r="C415" s="19" t="s">
        <v>99</v>
      </c>
      <c r="E415" s="20">
        <v>3981.6842524387798</v>
      </c>
      <c r="F415" s="20">
        <v>1981.68</v>
      </c>
      <c r="G415" s="20">
        <f t="shared" si="18"/>
        <v>-2000.0042524387798</v>
      </c>
      <c r="H415" s="20">
        <f t="shared" si="17"/>
        <v>0.49769893200000026</v>
      </c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</row>
    <row r="416" spans="1:75" s="18" customFormat="1">
      <c r="A416" s="18">
        <v>322</v>
      </c>
      <c r="B416" s="18" t="s">
        <v>107</v>
      </c>
      <c r="C416" s="19" t="s">
        <v>99</v>
      </c>
      <c r="E416" s="20">
        <v>3981.6842524387798</v>
      </c>
      <c r="F416" s="20">
        <v>1981.68</v>
      </c>
      <c r="G416" s="20">
        <f t="shared" si="18"/>
        <v>-2000.0042524387798</v>
      </c>
      <c r="H416" s="20">
        <f t="shared" si="17"/>
        <v>0.49769893200000026</v>
      </c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</row>
    <row r="417" spans="1:75" s="37" customFormat="1">
      <c r="A417" s="37" t="s">
        <v>111</v>
      </c>
      <c r="C417" s="38"/>
      <c r="E417" s="39">
        <v>3981.6842524387798</v>
      </c>
      <c r="F417" s="39">
        <v>3981.6842524387798</v>
      </c>
      <c r="G417" s="40">
        <f t="shared" si="18"/>
        <v>0</v>
      </c>
      <c r="H417" s="40">
        <f t="shared" si="17"/>
        <v>1</v>
      </c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</row>
    <row r="418" spans="1:75" s="18" customFormat="1">
      <c r="A418" s="18" t="s">
        <v>112</v>
      </c>
      <c r="C418" s="19"/>
      <c r="E418" s="20">
        <v>3981.6842524387798</v>
      </c>
      <c r="F418" s="20">
        <v>3981.6842524387798</v>
      </c>
      <c r="G418" s="20">
        <f t="shared" si="18"/>
        <v>0</v>
      </c>
      <c r="H418" s="20">
        <f t="shared" si="17"/>
        <v>1</v>
      </c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</row>
    <row r="419" spans="1:75" s="18" customFormat="1">
      <c r="A419" s="18">
        <v>3</v>
      </c>
      <c r="B419" s="18" t="s">
        <v>10</v>
      </c>
      <c r="C419" s="19" t="s">
        <v>11</v>
      </c>
      <c r="E419" s="20">
        <v>3981.6842524387798</v>
      </c>
      <c r="F419" s="20">
        <v>3981.6842524387798</v>
      </c>
      <c r="G419" s="20">
        <f t="shared" si="18"/>
        <v>0</v>
      </c>
      <c r="H419" s="20">
        <f t="shared" si="17"/>
        <v>1</v>
      </c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</row>
    <row r="420" spans="1:75" s="18" customFormat="1">
      <c r="A420" s="18">
        <v>32</v>
      </c>
      <c r="B420" s="18" t="s">
        <v>31</v>
      </c>
      <c r="C420" s="19" t="s">
        <v>11</v>
      </c>
      <c r="E420" s="20">
        <v>3981.6842524387798</v>
      </c>
      <c r="F420" s="20">
        <v>3981.6842524387798</v>
      </c>
      <c r="G420" s="20">
        <f t="shared" si="18"/>
        <v>0</v>
      </c>
      <c r="H420" s="20">
        <f t="shared" si="17"/>
        <v>1</v>
      </c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</row>
    <row r="421" spans="1:75" s="18" customFormat="1">
      <c r="A421" s="18">
        <v>323</v>
      </c>
      <c r="B421" s="18" t="s">
        <v>34</v>
      </c>
      <c r="C421" s="19" t="s">
        <v>11</v>
      </c>
      <c r="E421" s="20">
        <v>3981.6842524387798</v>
      </c>
      <c r="F421" s="20">
        <v>3981.6842524387798</v>
      </c>
      <c r="G421" s="20">
        <f t="shared" si="18"/>
        <v>0</v>
      </c>
      <c r="H421" s="20">
        <f t="shared" si="17"/>
        <v>1</v>
      </c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</row>
    <row r="422" spans="1:75" s="37" customFormat="1">
      <c r="A422" s="37" t="s">
        <v>113</v>
      </c>
      <c r="C422" s="38"/>
      <c r="E422" s="39">
        <v>796.33685048775601</v>
      </c>
      <c r="F422" s="39">
        <v>796.33685048775601</v>
      </c>
      <c r="G422" s="40">
        <f t="shared" si="18"/>
        <v>0</v>
      </c>
      <c r="H422" s="40">
        <f t="shared" si="17"/>
        <v>1</v>
      </c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</row>
    <row r="423" spans="1:75" s="18" customFormat="1" ht="21">
      <c r="A423" s="18" t="s">
        <v>98</v>
      </c>
      <c r="C423" s="19"/>
      <c r="D423" s="36" t="s">
        <v>1</v>
      </c>
      <c r="E423" s="20">
        <v>796.33685048775601</v>
      </c>
      <c r="F423" s="20">
        <v>796.33685048775601</v>
      </c>
      <c r="G423" s="20">
        <f t="shared" si="18"/>
        <v>0</v>
      </c>
      <c r="H423" s="20">
        <f t="shared" si="17"/>
        <v>1</v>
      </c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</row>
    <row r="424" spans="1:75" s="18" customFormat="1">
      <c r="A424" s="18">
        <v>3</v>
      </c>
      <c r="B424" s="18" t="s">
        <v>10</v>
      </c>
      <c r="C424" s="19" t="s">
        <v>99</v>
      </c>
      <c r="D424" s="18" t="s">
        <v>1</v>
      </c>
      <c r="E424" s="20">
        <v>796.33685048775601</v>
      </c>
      <c r="F424" s="20">
        <v>796.33685048775601</v>
      </c>
      <c r="G424" s="20">
        <f t="shared" si="18"/>
        <v>0</v>
      </c>
      <c r="H424" s="20">
        <f t="shared" ref="H424:H463" si="19">F424/E424</f>
        <v>1</v>
      </c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</row>
    <row r="425" spans="1:75" s="18" customFormat="1">
      <c r="A425" s="18">
        <v>32</v>
      </c>
      <c r="B425" s="18" t="s">
        <v>31</v>
      </c>
      <c r="C425" s="19" t="s">
        <v>99</v>
      </c>
      <c r="E425" s="20">
        <v>796.33685048775601</v>
      </c>
      <c r="F425" s="20">
        <v>796.33685048775601</v>
      </c>
      <c r="G425" s="20">
        <f t="shared" si="18"/>
        <v>0</v>
      </c>
      <c r="H425" s="20">
        <f t="shared" si="19"/>
        <v>1</v>
      </c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</row>
    <row r="426" spans="1:75" s="18" customFormat="1">
      <c r="A426" s="18">
        <v>322</v>
      </c>
      <c r="B426" s="18" t="s">
        <v>27</v>
      </c>
      <c r="C426" s="19" t="s">
        <v>99</v>
      </c>
      <c r="E426" s="20">
        <v>398.168425243878</v>
      </c>
      <c r="F426" s="20">
        <v>398.168425243878</v>
      </c>
      <c r="G426" s="20">
        <f t="shared" si="18"/>
        <v>0</v>
      </c>
      <c r="H426" s="20">
        <f t="shared" si="19"/>
        <v>1</v>
      </c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</row>
    <row r="427" spans="1:75" s="18" customFormat="1">
      <c r="A427" s="18">
        <v>323</v>
      </c>
      <c r="B427" s="18" t="s">
        <v>34</v>
      </c>
      <c r="C427" s="19" t="s">
        <v>99</v>
      </c>
      <c r="E427" s="20">
        <v>398.168425243878</v>
      </c>
      <c r="F427" s="20">
        <v>398.168425243878</v>
      </c>
      <c r="G427" s="20">
        <f t="shared" si="18"/>
        <v>0</v>
      </c>
      <c r="H427" s="20">
        <f t="shared" si="19"/>
        <v>1</v>
      </c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</row>
    <row r="428" spans="1:75" s="37" customFormat="1">
      <c r="A428" s="37" t="s">
        <v>114</v>
      </c>
      <c r="C428" s="38"/>
      <c r="E428" s="39">
        <v>13272.2808414626</v>
      </c>
      <c r="F428" s="39">
        <v>13272.2808414626</v>
      </c>
      <c r="G428" s="40">
        <f t="shared" si="18"/>
        <v>0</v>
      </c>
      <c r="H428" s="40">
        <f t="shared" si="19"/>
        <v>1</v>
      </c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</row>
    <row r="429" spans="1:75" s="18" customFormat="1">
      <c r="A429" s="18" t="s">
        <v>98</v>
      </c>
      <c r="C429" s="19"/>
      <c r="E429" s="20">
        <v>13272.2808414626</v>
      </c>
      <c r="F429" s="20">
        <v>13272.2808414626</v>
      </c>
      <c r="G429" s="20">
        <f t="shared" si="18"/>
        <v>0</v>
      </c>
      <c r="H429" s="20">
        <f t="shared" si="19"/>
        <v>1</v>
      </c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</row>
    <row r="430" spans="1:75" s="18" customFormat="1">
      <c r="A430" s="18">
        <v>3</v>
      </c>
      <c r="B430" s="18" t="s">
        <v>10</v>
      </c>
      <c r="C430" s="19" t="s">
        <v>115</v>
      </c>
      <c r="E430" s="20">
        <v>13272.2808414626</v>
      </c>
      <c r="F430" s="20">
        <v>13272.2808414626</v>
      </c>
      <c r="G430" s="20">
        <f t="shared" si="18"/>
        <v>0</v>
      </c>
      <c r="H430" s="20">
        <f t="shared" si="19"/>
        <v>1</v>
      </c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</row>
    <row r="431" spans="1:75" s="18" customFormat="1">
      <c r="A431" s="18">
        <v>32</v>
      </c>
      <c r="B431" s="18" t="s">
        <v>31</v>
      </c>
      <c r="C431" s="19" t="s">
        <v>115</v>
      </c>
      <c r="E431" s="20">
        <v>13272.2808414626</v>
      </c>
      <c r="F431" s="20">
        <v>13272.2808414626</v>
      </c>
      <c r="G431" s="20">
        <f t="shared" si="18"/>
        <v>0</v>
      </c>
      <c r="H431" s="20">
        <f t="shared" si="19"/>
        <v>1</v>
      </c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</row>
    <row r="432" spans="1:75" s="18" customFormat="1">
      <c r="A432" s="18">
        <v>323</v>
      </c>
      <c r="B432" s="18" t="s">
        <v>34</v>
      </c>
      <c r="C432" s="19" t="s">
        <v>115</v>
      </c>
      <c r="E432" s="20">
        <v>13272.2808414626</v>
      </c>
      <c r="F432" s="20">
        <v>13272.2808414626</v>
      </c>
      <c r="G432" s="20">
        <f t="shared" si="18"/>
        <v>0</v>
      </c>
      <c r="H432" s="20">
        <f t="shared" si="19"/>
        <v>1</v>
      </c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</row>
    <row r="433" spans="1:75" s="37" customFormat="1">
      <c r="A433" s="37" t="s">
        <v>116</v>
      </c>
      <c r="C433" s="38"/>
      <c r="E433" s="39">
        <v>35835.158271949003</v>
      </c>
      <c r="F433" s="39">
        <v>35835.158271949003</v>
      </c>
      <c r="G433" s="40">
        <f t="shared" si="18"/>
        <v>0</v>
      </c>
      <c r="H433" s="40">
        <f t="shared" si="19"/>
        <v>1</v>
      </c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</row>
    <row r="434" spans="1:75" s="18" customFormat="1">
      <c r="A434" s="18" t="s">
        <v>87</v>
      </c>
      <c r="C434" s="19"/>
      <c r="E434" s="20">
        <v>35835.158271949003</v>
      </c>
      <c r="F434" s="20">
        <v>35835.158271949003</v>
      </c>
      <c r="G434" s="20">
        <f t="shared" si="18"/>
        <v>0</v>
      </c>
      <c r="H434" s="20">
        <f t="shared" si="19"/>
        <v>1</v>
      </c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</row>
    <row r="435" spans="1:75" s="18" customFormat="1">
      <c r="A435" s="18">
        <v>3</v>
      </c>
      <c r="B435" s="18" t="s">
        <v>10</v>
      </c>
      <c r="C435" s="19" t="s">
        <v>88</v>
      </c>
      <c r="E435" s="20">
        <v>35835.158271949003</v>
      </c>
      <c r="F435" s="20">
        <v>35835.158271949003</v>
      </c>
      <c r="G435" s="20">
        <f t="shared" si="18"/>
        <v>0</v>
      </c>
      <c r="H435" s="20">
        <f t="shared" si="19"/>
        <v>1</v>
      </c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</row>
    <row r="436" spans="1:75" s="18" customFormat="1">
      <c r="A436" s="18">
        <v>32</v>
      </c>
      <c r="B436" s="18" t="s">
        <v>31</v>
      </c>
      <c r="C436" s="19" t="s">
        <v>88</v>
      </c>
      <c r="E436" s="20">
        <v>35835.158271949003</v>
      </c>
      <c r="F436" s="20">
        <v>35835.158271949003</v>
      </c>
      <c r="G436" s="20">
        <f t="shared" si="18"/>
        <v>0</v>
      </c>
      <c r="H436" s="20">
        <f t="shared" si="19"/>
        <v>1</v>
      </c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</row>
    <row r="437" spans="1:75" s="18" customFormat="1">
      <c r="A437" s="18">
        <v>322</v>
      </c>
      <c r="B437" s="18" t="s">
        <v>27</v>
      </c>
      <c r="C437" s="19" t="s">
        <v>88</v>
      </c>
      <c r="E437" s="20">
        <v>29199.017851217701</v>
      </c>
      <c r="F437" s="20">
        <v>29199.017851217701</v>
      </c>
      <c r="G437" s="20">
        <f t="shared" si="18"/>
        <v>0</v>
      </c>
      <c r="H437" s="20">
        <f t="shared" si="19"/>
        <v>1</v>
      </c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</row>
    <row r="438" spans="1:75" s="18" customFormat="1">
      <c r="A438" s="18">
        <v>323</v>
      </c>
      <c r="B438" s="18" t="s">
        <v>34</v>
      </c>
      <c r="C438" s="19" t="s">
        <v>88</v>
      </c>
      <c r="E438" s="20">
        <v>6636.1404207312999</v>
      </c>
      <c r="F438" s="20">
        <v>6636.1404207312999</v>
      </c>
      <c r="G438" s="20">
        <f t="shared" si="18"/>
        <v>0</v>
      </c>
      <c r="H438" s="20">
        <f t="shared" si="19"/>
        <v>1</v>
      </c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</row>
    <row r="439" spans="1:75" s="37" customFormat="1">
      <c r="A439" s="37" t="s">
        <v>266</v>
      </c>
      <c r="C439" s="38"/>
      <c r="E439" s="39">
        <v>0</v>
      </c>
      <c r="F439" s="39">
        <v>20300</v>
      </c>
      <c r="G439" s="40">
        <f t="shared" si="18"/>
        <v>20300</v>
      </c>
      <c r="H439" s="40">
        <v>0</v>
      </c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</row>
    <row r="440" spans="1:75" s="18" customFormat="1">
      <c r="A440" s="18" t="s">
        <v>15</v>
      </c>
      <c r="C440" s="19"/>
      <c r="D440" s="18" t="s">
        <v>1</v>
      </c>
      <c r="E440" s="20">
        <v>0</v>
      </c>
      <c r="F440" s="20">
        <v>20300</v>
      </c>
      <c r="G440" s="20">
        <f t="shared" si="18"/>
        <v>20300</v>
      </c>
      <c r="H440" s="20">
        <v>0</v>
      </c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</row>
    <row r="441" spans="1:75" s="18" customFormat="1">
      <c r="A441" s="18">
        <v>3</v>
      </c>
      <c r="B441" s="18" t="s">
        <v>10</v>
      </c>
      <c r="C441" s="19" t="s">
        <v>11</v>
      </c>
      <c r="E441" s="20">
        <v>0</v>
      </c>
      <c r="F441" s="20">
        <v>20300</v>
      </c>
      <c r="G441" s="20">
        <f t="shared" si="18"/>
        <v>20300</v>
      </c>
      <c r="H441" s="20">
        <v>0</v>
      </c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</row>
    <row r="442" spans="1:75" s="18" customFormat="1">
      <c r="A442" s="18">
        <v>32</v>
      </c>
      <c r="B442" s="18" t="s">
        <v>31</v>
      </c>
      <c r="C442" s="19" t="s">
        <v>11</v>
      </c>
      <c r="E442" s="20">
        <v>0</v>
      </c>
      <c r="F442" s="20">
        <v>20300</v>
      </c>
      <c r="G442" s="20">
        <f t="shared" si="18"/>
        <v>20300</v>
      </c>
      <c r="H442" s="20">
        <v>0</v>
      </c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</row>
    <row r="443" spans="1:75" s="18" customFormat="1">
      <c r="A443" s="18">
        <v>323</v>
      </c>
      <c r="B443" s="18" t="s">
        <v>34</v>
      </c>
      <c r="C443" s="19" t="s">
        <v>11</v>
      </c>
      <c r="E443" s="20">
        <v>0</v>
      </c>
      <c r="F443" s="20">
        <v>20300</v>
      </c>
      <c r="G443" s="20">
        <f t="shared" si="18"/>
        <v>20300</v>
      </c>
      <c r="H443" s="20">
        <v>0</v>
      </c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</row>
    <row r="444" spans="1:75" s="37" customFormat="1">
      <c r="A444" s="37" t="s">
        <v>117</v>
      </c>
      <c r="C444" s="38"/>
      <c r="E444" s="39">
        <v>2654.45616829252</v>
      </c>
      <c r="F444" s="39">
        <v>2654.45616829252</v>
      </c>
      <c r="G444" s="40">
        <f t="shared" si="18"/>
        <v>0</v>
      </c>
      <c r="H444" s="40">
        <f t="shared" si="19"/>
        <v>1</v>
      </c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</row>
    <row r="445" spans="1:75" s="18" customFormat="1">
      <c r="A445" s="18" t="s">
        <v>15</v>
      </c>
      <c r="C445" s="19"/>
      <c r="D445" s="18" t="s">
        <v>1</v>
      </c>
      <c r="E445" s="20">
        <v>2654.45616829252</v>
      </c>
      <c r="F445" s="20">
        <v>2654.45616829252</v>
      </c>
      <c r="G445" s="20">
        <f t="shared" si="18"/>
        <v>0</v>
      </c>
      <c r="H445" s="20">
        <f t="shared" si="19"/>
        <v>1</v>
      </c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</row>
    <row r="446" spans="1:75" s="18" customFormat="1">
      <c r="A446" s="18">
        <v>3</v>
      </c>
      <c r="B446" s="18" t="s">
        <v>10</v>
      </c>
      <c r="C446" s="19" t="s">
        <v>11</v>
      </c>
      <c r="E446" s="20">
        <v>2654.45616829252</v>
      </c>
      <c r="F446" s="20">
        <v>2654.45616829252</v>
      </c>
      <c r="G446" s="20">
        <f t="shared" si="18"/>
        <v>0</v>
      </c>
      <c r="H446" s="20">
        <f t="shared" si="19"/>
        <v>1</v>
      </c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</row>
    <row r="447" spans="1:75" s="18" customFormat="1">
      <c r="A447" s="18">
        <v>32</v>
      </c>
      <c r="B447" s="18" t="s">
        <v>31</v>
      </c>
      <c r="C447" s="19" t="s">
        <v>11</v>
      </c>
      <c r="E447" s="20">
        <v>2654.45616829252</v>
      </c>
      <c r="F447" s="20">
        <v>2654.45616829252</v>
      </c>
      <c r="G447" s="20">
        <f t="shared" si="18"/>
        <v>0</v>
      </c>
      <c r="H447" s="20">
        <f t="shared" si="19"/>
        <v>1</v>
      </c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</row>
    <row r="448" spans="1:75" s="18" customFormat="1">
      <c r="A448" s="18">
        <v>323</v>
      </c>
      <c r="B448" s="18" t="s">
        <v>34</v>
      </c>
      <c r="C448" s="19" t="s">
        <v>11</v>
      </c>
      <c r="E448" s="20">
        <v>2654.45616829252</v>
      </c>
      <c r="F448" s="20">
        <v>2654.45616829252</v>
      </c>
      <c r="G448" s="20">
        <f t="shared" si="18"/>
        <v>0</v>
      </c>
      <c r="H448" s="20">
        <f t="shared" si="19"/>
        <v>1</v>
      </c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</row>
    <row r="449" spans="1:75" s="37" customFormat="1">
      <c r="A449" s="37" t="s">
        <v>294</v>
      </c>
      <c r="C449" s="38"/>
      <c r="E449" s="39">
        <v>3981.6842524387798</v>
      </c>
      <c r="F449" s="39">
        <v>2500</v>
      </c>
      <c r="G449" s="40">
        <f t="shared" si="18"/>
        <v>-1481.6842524387798</v>
      </c>
      <c r="H449" s="40">
        <f t="shared" si="19"/>
        <v>0.62787500000000029</v>
      </c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</row>
    <row r="450" spans="1:75" s="18" customFormat="1">
      <c r="A450" s="18" t="s">
        <v>112</v>
      </c>
      <c r="C450" s="19"/>
      <c r="E450" s="20">
        <v>3981.6842524387798</v>
      </c>
      <c r="F450" s="20">
        <v>2500</v>
      </c>
      <c r="G450" s="20">
        <f t="shared" si="18"/>
        <v>-1481.6842524387798</v>
      </c>
      <c r="H450" s="20">
        <f t="shared" si="19"/>
        <v>0.62787500000000029</v>
      </c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</row>
    <row r="451" spans="1:75" s="18" customFormat="1">
      <c r="A451" s="18">
        <v>3</v>
      </c>
      <c r="B451" s="18" t="s">
        <v>10</v>
      </c>
      <c r="C451" s="19" t="s">
        <v>11</v>
      </c>
      <c r="E451" s="20">
        <v>3981.6842524387798</v>
      </c>
      <c r="F451" s="20">
        <v>2500</v>
      </c>
      <c r="G451" s="20">
        <f t="shared" si="18"/>
        <v>-1481.6842524387798</v>
      </c>
      <c r="H451" s="20">
        <f t="shared" si="19"/>
        <v>0.62787500000000029</v>
      </c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</row>
    <row r="452" spans="1:75" s="18" customFormat="1">
      <c r="A452" s="18">
        <v>32</v>
      </c>
      <c r="B452" s="18" t="s">
        <v>31</v>
      </c>
      <c r="C452" s="19" t="s">
        <v>11</v>
      </c>
      <c r="E452" s="20">
        <v>3981.6842524387798</v>
      </c>
      <c r="F452" s="20">
        <v>2500</v>
      </c>
      <c r="G452" s="20">
        <f t="shared" si="18"/>
        <v>-1481.6842524387798</v>
      </c>
      <c r="H452" s="20">
        <f t="shared" si="19"/>
        <v>0.62787500000000029</v>
      </c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</row>
    <row r="453" spans="1:75" s="18" customFormat="1">
      <c r="A453" s="18">
        <v>323</v>
      </c>
      <c r="B453" s="18" t="s">
        <v>34</v>
      </c>
      <c r="C453" s="19" t="s">
        <v>11</v>
      </c>
      <c r="E453" s="20">
        <v>3981.6842524387798</v>
      </c>
      <c r="F453" s="20">
        <v>2500</v>
      </c>
      <c r="G453" s="20">
        <f t="shared" si="18"/>
        <v>-1481.6842524387798</v>
      </c>
      <c r="H453" s="20">
        <f t="shared" si="19"/>
        <v>0.62787500000000029</v>
      </c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</row>
    <row r="454" spans="1:75" s="37" customFormat="1">
      <c r="A454" s="37" t="s">
        <v>118</v>
      </c>
      <c r="C454" s="38"/>
      <c r="E454" s="39">
        <v>3981.6842524387798</v>
      </c>
      <c r="F454" s="39">
        <v>18000</v>
      </c>
      <c r="G454" s="40">
        <f t="shared" si="18"/>
        <v>14018.315747561221</v>
      </c>
      <c r="H454" s="40">
        <f t="shared" si="19"/>
        <v>4.5207000000000024</v>
      </c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</row>
    <row r="455" spans="1:75" s="18" customFormat="1">
      <c r="A455" s="18" t="s">
        <v>112</v>
      </c>
      <c r="C455" s="19"/>
      <c r="E455" s="20">
        <v>3981.6842524387798</v>
      </c>
      <c r="F455" s="20">
        <v>18000</v>
      </c>
      <c r="G455" s="20">
        <f t="shared" si="18"/>
        <v>14018.315747561221</v>
      </c>
      <c r="H455" s="20">
        <f t="shared" si="19"/>
        <v>4.5207000000000024</v>
      </c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</row>
    <row r="456" spans="1:75" s="18" customFormat="1">
      <c r="A456" s="18">
        <v>3</v>
      </c>
      <c r="B456" s="18" t="s">
        <v>10</v>
      </c>
      <c r="C456" s="19" t="s">
        <v>11</v>
      </c>
      <c r="E456" s="20">
        <v>3981.6842524387798</v>
      </c>
      <c r="F456" s="20">
        <v>18000</v>
      </c>
      <c r="G456" s="20">
        <f t="shared" si="18"/>
        <v>14018.315747561221</v>
      </c>
      <c r="H456" s="20">
        <f t="shared" si="19"/>
        <v>4.5207000000000024</v>
      </c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</row>
    <row r="457" spans="1:75" s="18" customFormat="1">
      <c r="A457" s="18">
        <v>32</v>
      </c>
      <c r="B457" s="18" t="s">
        <v>31</v>
      </c>
      <c r="C457" s="19" t="s">
        <v>11</v>
      </c>
      <c r="E457" s="20">
        <v>3981.6842524387798</v>
      </c>
      <c r="F457" s="20">
        <v>18000</v>
      </c>
      <c r="G457" s="20">
        <f t="shared" ref="G457:G520" si="20">F457-E457</f>
        <v>14018.315747561221</v>
      </c>
      <c r="H457" s="20">
        <f t="shared" si="19"/>
        <v>4.5207000000000024</v>
      </c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</row>
    <row r="458" spans="1:75" s="18" customFormat="1">
      <c r="A458" s="18">
        <v>323</v>
      </c>
      <c r="B458" s="18" t="s">
        <v>34</v>
      </c>
      <c r="C458" s="19" t="s">
        <v>11</v>
      </c>
      <c r="E458" s="20">
        <v>3981.6842524387798</v>
      </c>
      <c r="F458" s="20">
        <v>18000</v>
      </c>
      <c r="G458" s="20">
        <f t="shared" si="20"/>
        <v>14018.315747561221</v>
      </c>
      <c r="H458" s="20">
        <f t="shared" si="19"/>
        <v>4.5207000000000024</v>
      </c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</row>
    <row r="459" spans="1:75" s="37" customFormat="1">
      <c r="A459" s="37" t="s">
        <v>119</v>
      </c>
      <c r="C459" s="38"/>
      <c r="E459" s="39">
        <v>1990.8421262193899</v>
      </c>
      <c r="F459" s="39">
        <v>1990.8421262193899</v>
      </c>
      <c r="G459" s="40">
        <f t="shared" si="20"/>
        <v>0</v>
      </c>
      <c r="H459" s="40">
        <f t="shared" si="19"/>
        <v>1</v>
      </c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</row>
    <row r="460" spans="1:75" s="18" customFormat="1">
      <c r="A460" s="18" t="s">
        <v>87</v>
      </c>
      <c r="C460" s="19"/>
      <c r="E460" s="20">
        <v>1990.8421262193899</v>
      </c>
      <c r="F460" s="20">
        <v>1990.8421262193899</v>
      </c>
      <c r="G460" s="20">
        <f t="shared" si="20"/>
        <v>0</v>
      </c>
      <c r="H460" s="20">
        <f t="shared" si="19"/>
        <v>1</v>
      </c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</row>
    <row r="461" spans="1:75" s="18" customFormat="1">
      <c r="A461" s="18">
        <v>3</v>
      </c>
      <c r="B461" s="18" t="s">
        <v>10</v>
      </c>
      <c r="C461" s="19" t="s">
        <v>88</v>
      </c>
      <c r="E461" s="20">
        <v>1990.8421262193899</v>
      </c>
      <c r="F461" s="20">
        <v>1990.8421262193899</v>
      </c>
      <c r="G461" s="20">
        <f t="shared" si="20"/>
        <v>0</v>
      </c>
      <c r="H461" s="20">
        <f t="shared" si="19"/>
        <v>1</v>
      </c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</row>
    <row r="462" spans="1:75" s="18" customFormat="1">
      <c r="A462" s="18">
        <v>32</v>
      </c>
      <c r="B462" s="18" t="s">
        <v>31</v>
      </c>
      <c r="C462" s="19" t="s">
        <v>88</v>
      </c>
      <c r="E462" s="20">
        <v>1990.8421262193899</v>
      </c>
      <c r="F462" s="20">
        <v>1990.8421262193899</v>
      </c>
      <c r="G462" s="20">
        <f t="shared" si="20"/>
        <v>0</v>
      </c>
      <c r="H462" s="20">
        <f t="shared" si="19"/>
        <v>1</v>
      </c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</row>
    <row r="463" spans="1:75" s="18" customFormat="1">
      <c r="A463" s="18">
        <v>322</v>
      </c>
      <c r="B463" s="18" t="s">
        <v>27</v>
      </c>
      <c r="C463" s="19" t="s">
        <v>88</v>
      </c>
      <c r="E463" s="20">
        <v>1990.8421262193899</v>
      </c>
      <c r="F463" s="20">
        <v>1990.8421262193899</v>
      </c>
      <c r="G463" s="20">
        <f t="shared" si="20"/>
        <v>0</v>
      </c>
      <c r="H463" s="20">
        <f t="shared" si="19"/>
        <v>1</v>
      </c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</row>
    <row r="464" spans="1:75" s="37" customFormat="1">
      <c r="A464" s="37" t="s">
        <v>221</v>
      </c>
      <c r="C464" s="38"/>
      <c r="E464" s="39">
        <v>0</v>
      </c>
      <c r="F464" s="39">
        <v>12000</v>
      </c>
      <c r="G464" s="40">
        <f t="shared" si="20"/>
        <v>12000</v>
      </c>
      <c r="H464" s="40">
        <v>0</v>
      </c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</row>
    <row r="465" spans="1:75" s="18" customFormat="1">
      <c r="A465" s="18" t="s">
        <v>110</v>
      </c>
      <c r="C465" s="19"/>
      <c r="E465" s="20">
        <v>0</v>
      </c>
      <c r="F465" s="20">
        <v>12000</v>
      </c>
      <c r="G465" s="20">
        <f t="shared" si="20"/>
        <v>12000</v>
      </c>
      <c r="H465" s="20">
        <v>0</v>
      </c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</row>
    <row r="466" spans="1:75" s="18" customFormat="1">
      <c r="A466" s="18">
        <v>3</v>
      </c>
      <c r="B466" s="18" t="s">
        <v>10</v>
      </c>
      <c r="C466" s="19" t="s">
        <v>99</v>
      </c>
      <c r="E466" s="20">
        <v>0</v>
      </c>
      <c r="F466" s="20">
        <v>12000</v>
      </c>
      <c r="G466" s="20">
        <f t="shared" si="20"/>
        <v>12000</v>
      </c>
      <c r="H466" s="20">
        <v>0</v>
      </c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</row>
    <row r="467" spans="1:75" s="18" customFormat="1">
      <c r="A467" s="18">
        <v>32</v>
      </c>
      <c r="B467" s="18" t="s">
        <v>31</v>
      </c>
      <c r="C467" s="19" t="s">
        <v>99</v>
      </c>
      <c r="E467" s="20">
        <v>0</v>
      </c>
      <c r="F467" s="20">
        <v>12000</v>
      </c>
      <c r="G467" s="20">
        <f t="shared" si="20"/>
        <v>12000</v>
      </c>
      <c r="H467" s="20">
        <v>0</v>
      </c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</row>
    <row r="468" spans="1:75" s="18" customFormat="1">
      <c r="A468" s="18">
        <v>323</v>
      </c>
      <c r="B468" s="18" t="s">
        <v>34</v>
      </c>
      <c r="C468" s="19" t="s">
        <v>99</v>
      </c>
      <c r="E468" s="20">
        <v>0</v>
      </c>
      <c r="F468" s="20">
        <v>12000</v>
      </c>
      <c r="G468" s="20">
        <f t="shared" si="20"/>
        <v>12000</v>
      </c>
      <c r="H468" s="20">
        <v>0</v>
      </c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</row>
    <row r="469" spans="1:75" s="37" customFormat="1">
      <c r="A469" s="37" t="s">
        <v>222</v>
      </c>
      <c r="C469" s="38"/>
      <c r="E469" s="39">
        <v>0</v>
      </c>
      <c r="F469" s="39">
        <v>7000</v>
      </c>
      <c r="G469" s="40">
        <f t="shared" si="20"/>
        <v>7000</v>
      </c>
      <c r="H469" s="40">
        <v>0</v>
      </c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</row>
    <row r="470" spans="1:75" s="18" customFormat="1">
      <c r="A470" s="18" t="s">
        <v>223</v>
      </c>
      <c r="C470" s="19"/>
      <c r="E470" s="20">
        <v>0</v>
      </c>
      <c r="F470" s="20">
        <v>7000</v>
      </c>
      <c r="G470" s="20">
        <f t="shared" si="20"/>
        <v>7000</v>
      </c>
      <c r="H470" s="20">
        <v>0</v>
      </c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</row>
    <row r="471" spans="1:75" s="18" customFormat="1">
      <c r="A471" s="18">
        <v>3</v>
      </c>
      <c r="B471" s="18" t="s">
        <v>10</v>
      </c>
      <c r="C471" s="19" t="s">
        <v>99</v>
      </c>
      <c r="E471" s="20">
        <v>0</v>
      </c>
      <c r="F471" s="20">
        <v>7000</v>
      </c>
      <c r="G471" s="20">
        <f t="shared" si="20"/>
        <v>7000</v>
      </c>
      <c r="H471" s="20">
        <v>0</v>
      </c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</row>
    <row r="472" spans="1:75" s="18" customFormat="1">
      <c r="A472" s="18">
        <v>32</v>
      </c>
      <c r="B472" s="18" t="s">
        <v>31</v>
      </c>
      <c r="C472" s="19" t="s">
        <v>99</v>
      </c>
      <c r="E472" s="20">
        <v>0</v>
      </c>
      <c r="F472" s="20">
        <v>7000</v>
      </c>
      <c r="G472" s="20">
        <f t="shared" si="20"/>
        <v>7000</v>
      </c>
      <c r="H472" s="20">
        <v>0</v>
      </c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</row>
    <row r="473" spans="1:75" s="18" customFormat="1">
      <c r="A473" s="18">
        <v>323</v>
      </c>
      <c r="B473" s="18" t="s">
        <v>34</v>
      </c>
      <c r="C473" s="19" t="s">
        <v>99</v>
      </c>
      <c r="E473" s="20">
        <v>0</v>
      </c>
      <c r="F473" s="20">
        <v>7000</v>
      </c>
      <c r="G473" s="20">
        <f t="shared" si="20"/>
        <v>7000</v>
      </c>
      <c r="H473" s="20">
        <v>0</v>
      </c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</row>
    <row r="474" spans="1:75" s="37" customFormat="1">
      <c r="A474" s="37" t="s">
        <v>224</v>
      </c>
      <c r="C474" s="38"/>
      <c r="E474" s="39">
        <v>0</v>
      </c>
      <c r="F474" s="39">
        <v>8000</v>
      </c>
      <c r="G474" s="40">
        <f t="shared" si="20"/>
        <v>8000</v>
      </c>
      <c r="H474" s="40">
        <v>0</v>
      </c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</row>
    <row r="475" spans="1:75" s="18" customFormat="1">
      <c r="A475" s="18" t="s">
        <v>223</v>
      </c>
      <c r="C475" s="19"/>
      <c r="E475" s="20">
        <v>0</v>
      </c>
      <c r="F475" s="20">
        <v>8000</v>
      </c>
      <c r="G475" s="20">
        <f t="shared" si="20"/>
        <v>8000</v>
      </c>
      <c r="H475" s="20">
        <v>0</v>
      </c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</row>
    <row r="476" spans="1:75" s="18" customFormat="1">
      <c r="A476" s="18">
        <v>3</v>
      </c>
      <c r="B476" s="18" t="s">
        <v>10</v>
      </c>
      <c r="C476" s="19" t="s">
        <v>99</v>
      </c>
      <c r="E476" s="20">
        <v>0</v>
      </c>
      <c r="F476" s="20">
        <v>8000</v>
      </c>
      <c r="G476" s="20">
        <f t="shared" si="20"/>
        <v>8000</v>
      </c>
      <c r="H476" s="20">
        <v>0</v>
      </c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</row>
    <row r="477" spans="1:75" s="18" customFormat="1">
      <c r="A477" s="18">
        <v>32</v>
      </c>
      <c r="B477" s="18" t="s">
        <v>31</v>
      </c>
      <c r="C477" s="19" t="s">
        <v>99</v>
      </c>
      <c r="E477" s="20">
        <v>0</v>
      </c>
      <c r="F477" s="20">
        <v>8000</v>
      </c>
      <c r="G477" s="20">
        <f t="shared" si="20"/>
        <v>8000</v>
      </c>
      <c r="H477" s="20">
        <v>0</v>
      </c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</row>
    <row r="478" spans="1:75" s="18" customFormat="1">
      <c r="A478" s="18">
        <v>323</v>
      </c>
      <c r="B478" s="18" t="s">
        <v>34</v>
      </c>
      <c r="C478" s="19" t="s">
        <v>99</v>
      </c>
      <c r="E478" s="20">
        <v>0</v>
      </c>
      <c r="F478" s="20">
        <v>8000</v>
      </c>
      <c r="G478" s="20">
        <f t="shared" si="20"/>
        <v>8000</v>
      </c>
      <c r="H478" s="20">
        <v>0</v>
      </c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</row>
    <row r="479" spans="1:75" s="37" customFormat="1">
      <c r="A479" s="37" t="s">
        <v>263</v>
      </c>
      <c r="C479" s="38"/>
      <c r="E479" s="39">
        <v>0</v>
      </c>
      <c r="F479" s="39">
        <v>2000</v>
      </c>
      <c r="G479" s="40">
        <f t="shared" si="20"/>
        <v>2000</v>
      </c>
      <c r="H479" s="40">
        <v>0</v>
      </c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</row>
    <row r="480" spans="1:75" s="18" customFormat="1">
      <c r="A480" s="18" t="s">
        <v>223</v>
      </c>
      <c r="C480" s="19"/>
      <c r="E480" s="20">
        <v>0</v>
      </c>
      <c r="F480" s="20">
        <v>2000</v>
      </c>
      <c r="G480" s="20">
        <f t="shared" si="20"/>
        <v>2000</v>
      </c>
      <c r="H480" s="20">
        <v>0</v>
      </c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</row>
    <row r="481" spans="1:75" s="18" customFormat="1">
      <c r="A481" s="18">
        <v>3</v>
      </c>
      <c r="B481" s="18" t="s">
        <v>10</v>
      </c>
      <c r="C481" s="19" t="s">
        <v>99</v>
      </c>
      <c r="E481" s="20">
        <v>0</v>
      </c>
      <c r="F481" s="20">
        <v>2000</v>
      </c>
      <c r="G481" s="20">
        <f t="shared" si="20"/>
        <v>2000</v>
      </c>
      <c r="H481" s="20">
        <v>0</v>
      </c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</row>
    <row r="482" spans="1:75" s="18" customFormat="1">
      <c r="A482" s="18">
        <v>32</v>
      </c>
      <c r="B482" s="18" t="s">
        <v>31</v>
      </c>
      <c r="C482" s="19" t="s">
        <v>99</v>
      </c>
      <c r="E482" s="20">
        <v>0</v>
      </c>
      <c r="F482" s="20">
        <v>2000</v>
      </c>
      <c r="G482" s="20">
        <f t="shared" si="20"/>
        <v>2000</v>
      </c>
      <c r="H482" s="20">
        <v>0</v>
      </c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</row>
    <row r="483" spans="1:75" s="18" customFormat="1">
      <c r="A483" s="18">
        <v>323</v>
      </c>
      <c r="B483" s="18" t="s">
        <v>34</v>
      </c>
      <c r="C483" s="19" t="s">
        <v>99</v>
      </c>
      <c r="E483" s="20">
        <v>0</v>
      </c>
      <c r="F483" s="20">
        <v>2000</v>
      </c>
      <c r="G483" s="20">
        <f t="shared" si="20"/>
        <v>2000</v>
      </c>
      <c r="H483" s="20">
        <v>0</v>
      </c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</row>
    <row r="484" spans="1:75" s="37" customFormat="1">
      <c r="A484" s="37" t="s">
        <v>264</v>
      </c>
      <c r="C484" s="38"/>
      <c r="E484" s="39">
        <v>0</v>
      </c>
      <c r="F484" s="39">
        <v>1000</v>
      </c>
      <c r="G484" s="40">
        <f t="shared" si="20"/>
        <v>1000</v>
      </c>
      <c r="H484" s="40">
        <v>0</v>
      </c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</row>
    <row r="485" spans="1:75" s="18" customFormat="1">
      <c r="A485" s="18" t="s">
        <v>223</v>
      </c>
      <c r="C485" s="19"/>
      <c r="E485" s="20">
        <v>0</v>
      </c>
      <c r="F485" s="20">
        <v>1000</v>
      </c>
      <c r="G485" s="20">
        <f t="shared" si="20"/>
        <v>1000</v>
      </c>
      <c r="H485" s="20">
        <v>0</v>
      </c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</row>
    <row r="486" spans="1:75" s="18" customFormat="1">
      <c r="A486" s="18">
        <v>3</v>
      </c>
      <c r="B486" s="18" t="s">
        <v>10</v>
      </c>
      <c r="C486" s="19" t="s">
        <v>99</v>
      </c>
      <c r="E486" s="20">
        <v>0</v>
      </c>
      <c r="F486" s="20">
        <v>1000</v>
      </c>
      <c r="G486" s="20">
        <f t="shared" si="20"/>
        <v>1000</v>
      </c>
      <c r="H486" s="20">
        <v>0</v>
      </c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</row>
    <row r="487" spans="1:75" s="18" customFormat="1">
      <c r="A487" s="18">
        <v>32</v>
      </c>
      <c r="B487" s="18" t="s">
        <v>31</v>
      </c>
      <c r="C487" s="19" t="s">
        <v>99</v>
      </c>
      <c r="E487" s="20">
        <v>0</v>
      </c>
      <c r="F487" s="20">
        <v>1000</v>
      </c>
      <c r="G487" s="20">
        <f t="shared" si="20"/>
        <v>1000</v>
      </c>
      <c r="H487" s="20">
        <v>0</v>
      </c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</row>
    <row r="488" spans="1:75" s="18" customFormat="1">
      <c r="A488" s="18">
        <v>322</v>
      </c>
      <c r="B488" s="18" t="s">
        <v>107</v>
      </c>
      <c r="C488" s="19" t="s">
        <v>99</v>
      </c>
      <c r="E488" s="20">
        <v>0</v>
      </c>
      <c r="F488" s="20">
        <v>1000</v>
      </c>
      <c r="G488" s="20">
        <f t="shared" si="20"/>
        <v>1000</v>
      </c>
      <c r="H488" s="20">
        <v>0</v>
      </c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</row>
    <row r="489" spans="1:75" s="37" customFormat="1">
      <c r="A489" s="37" t="s">
        <v>254</v>
      </c>
      <c r="C489" s="38"/>
      <c r="E489" s="39">
        <v>0</v>
      </c>
      <c r="F489" s="39">
        <v>3000</v>
      </c>
      <c r="G489" s="40">
        <f t="shared" si="20"/>
        <v>3000</v>
      </c>
      <c r="H489" s="40">
        <v>0</v>
      </c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</row>
    <row r="490" spans="1:75" s="18" customFormat="1">
      <c r="A490" s="18" t="s">
        <v>219</v>
      </c>
      <c r="C490" s="19"/>
      <c r="E490" s="20">
        <v>0</v>
      </c>
      <c r="F490" s="20">
        <v>3000</v>
      </c>
      <c r="G490" s="20">
        <f t="shared" si="20"/>
        <v>3000</v>
      </c>
      <c r="H490" s="20">
        <v>0</v>
      </c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</row>
    <row r="491" spans="1:75" s="18" customFormat="1">
      <c r="A491" s="18">
        <v>4</v>
      </c>
      <c r="B491" s="18" t="s">
        <v>62</v>
      </c>
      <c r="C491" s="19" t="s">
        <v>94</v>
      </c>
      <c r="E491" s="20">
        <v>0</v>
      </c>
      <c r="F491" s="20">
        <v>3000</v>
      </c>
      <c r="G491" s="20">
        <f t="shared" si="20"/>
        <v>3000</v>
      </c>
      <c r="H491" s="20">
        <v>0</v>
      </c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</row>
    <row r="492" spans="1:75" s="18" customFormat="1">
      <c r="A492" s="18">
        <v>41</v>
      </c>
      <c r="B492" s="18" t="s">
        <v>95</v>
      </c>
      <c r="C492" s="19" t="s">
        <v>94</v>
      </c>
      <c r="E492" s="20">
        <v>0</v>
      </c>
      <c r="F492" s="20">
        <v>3000</v>
      </c>
      <c r="G492" s="20">
        <f t="shared" si="20"/>
        <v>3000</v>
      </c>
      <c r="H492" s="20">
        <v>0</v>
      </c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</row>
    <row r="493" spans="1:75" s="18" customFormat="1">
      <c r="A493" s="18">
        <v>412</v>
      </c>
      <c r="B493" s="18" t="s">
        <v>96</v>
      </c>
      <c r="C493" s="19" t="s">
        <v>94</v>
      </c>
      <c r="E493" s="20">
        <v>0</v>
      </c>
      <c r="F493" s="20">
        <v>3000</v>
      </c>
      <c r="G493" s="20">
        <f t="shared" si="20"/>
        <v>3000</v>
      </c>
      <c r="H493" s="20">
        <v>0</v>
      </c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</row>
    <row r="494" spans="1:75" s="42" customFormat="1" ht="15.75">
      <c r="A494" s="42" t="s">
        <v>120</v>
      </c>
      <c r="C494" s="43"/>
      <c r="E494" s="44">
        <v>2919.90178512177</v>
      </c>
      <c r="F494" s="44">
        <v>2919.9</v>
      </c>
      <c r="G494" s="44">
        <f t="shared" si="20"/>
        <v>-1.7851217698989785E-3</v>
      </c>
      <c r="H494" s="44">
        <f t="shared" ref="H494:H551" si="21">F494/E494</f>
        <v>0.99999938863636473</v>
      </c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</row>
    <row r="495" spans="1:75" s="37" customFormat="1">
      <c r="A495" s="37" t="s">
        <v>121</v>
      </c>
      <c r="C495" s="38"/>
      <c r="E495" s="39">
        <v>2919.90178512177</v>
      </c>
      <c r="F495" s="39">
        <v>2919.90178512177</v>
      </c>
      <c r="G495" s="40">
        <f t="shared" si="20"/>
        <v>0</v>
      </c>
      <c r="H495" s="40">
        <f t="shared" si="21"/>
        <v>1</v>
      </c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</row>
    <row r="496" spans="1:75" s="18" customFormat="1">
      <c r="A496" s="18" t="s">
        <v>15</v>
      </c>
      <c r="C496" s="19"/>
      <c r="E496" s="20">
        <v>2919.90178512177</v>
      </c>
      <c r="F496" s="20">
        <v>2919.90178512177</v>
      </c>
      <c r="G496" s="20">
        <f t="shared" si="20"/>
        <v>0</v>
      </c>
      <c r="H496" s="20">
        <f t="shared" si="21"/>
        <v>1</v>
      </c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</row>
    <row r="497" spans="1:75" s="18" customFormat="1">
      <c r="A497" s="18">
        <v>3</v>
      </c>
      <c r="B497" s="18" t="s">
        <v>10</v>
      </c>
      <c r="C497" s="19" t="s">
        <v>11</v>
      </c>
      <c r="E497" s="20">
        <v>2919.90178512177</v>
      </c>
      <c r="F497" s="20">
        <v>2919.90178512177</v>
      </c>
      <c r="G497" s="20">
        <f t="shared" si="20"/>
        <v>0</v>
      </c>
      <c r="H497" s="20">
        <f t="shared" si="21"/>
        <v>1</v>
      </c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</row>
    <row r="498" spans="1:75" s="18" customFormat="1">
      <c r="A498" s="18">
        <v>35</v>
      </c>
      <c r="B498" s="18" t="s">
        <v>122</v>
      </c>
      <c r="C498" s="19" t="s">
        <v>11</v>
      </c>
      <c r="E498" s="20">
        <v>2919.90178512177</v>
      </c>
      <c r="F498" s="20">
        <v>2919.90178512177</v>
      </c>
      <c r="G498" s="20">
        <f t="shared" si="20"/>
        <v>0</v>
      </c>
      <c r="H498" s="20">
        <f t="shared" si="21"/>
        <v>1</v>
      </c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</row>
    <row r="499" spans="1:75" s="18" customFormat="1">
      <c r="A499" s="18">
        <v>352</v>
      </c>
      <c r="B499" s="18" t="s">
        <v>122</v>
      </c>
      <c r="C499" s="19" t="s">
        <v>11</v>
      </c>
      <c r="E499" s="20">
        <v>2919.90178512177</v>
      </c>
      <c r="F499" s="20">
        <v>2919.90178512177</v>
      </c>
      <c r="G499" s="20">
        <f t="shared" si="20"/>
        <v>0</v>
      </c>
      <c r="H499" s="20">
        <f t="shared" si="21"/>
        <v>1</v>
      </c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</row>
    <row r="500" spans="1:75" s="42" customFormat="1" ht="15.75">
      <c r="A500" s="42" t="s">
        <v>123</v>
      </c>
      <c r="C500" s="43"/>
      <c r="E500" s="44">
        <v>5308.9123365850401</v>
      </c>
      <c r="F500" s="44">
        <v>5308.92</v>
      </c>
      <c r="G500" s="44">
        <f t="shared" si="20"/>
        <v>7.6634149600067758E-3</v>
      </c>
      <c r="H500" s="44">
        <f t="shared" si="21"/>
        <v>1.0000014435000004</v>
      </c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</row>
    <row r="501" spans="1:75" s="37" customFormat="1">
      <c r="A501" s="37" t="s">
        <v>124</v>
      </c>
      <c r="C501" s="38"/>
      <c r="E501" s="39">
        <v>1327.22808414626</v>
      </c>
      <c r="F501" s="39">
        <v>1327.22808414626</v>
      </c>
      <c r="G501" s="40">
        <f t="shared" si="20"/>
        <v>0</v>
      </c>
      <c r="H501" s="40">
        <f t="shared" si="21"/>
        <v>1</v>
      </c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</row>
    <row r="502" spans="1:75" s="18" customFormat="1">
      <c r="A502" s="18" t="s">
        <v>125</v>
      </c>
      <c r="C502" s="19"/>
      <c r="E502" s="20">
        <v>1327.22808414626</v>
      </c>
      <c r="F502" s="20">
        <v>1327.22808414626</v>
      </c>
      <c r="G502" s="20">
        <f t="shared" si="20"/>
        <v>0</v>
      </c>
      <c r="H502" s="20">
        <f t="shared" si="21"/>
        <v>1</v>
      </c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</row>
    <row r="503" spans="1:75" s="18" customFormat="1">
      <c r="A503" s="18">
        <v>3</v>
      </c>
      <c r="B503" s="18" t="s">
        <v>10</v>
      </c>
      <c r="C503" s="19" t="s">
        <v>115</v>
      </c>
      <c r="E503" s="20">
        <v>1327.22808414626</v>
      </c>
      <c r="F503" s="20">
        <v>1327.22808414626</v>
      </c>
      <c r="G503" s="20">
        <f t="shared" si="20"/>
        <v>0</v>
      </c>
      <c r="H503" s="20">
        <f t="shared" si="21"/>
        <v>1</v>
      </c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</row>
    <row r="504" spans="1:75" s="18" customFormat="1">
      <c r="A504" s="18">
        <v>32</v>
      </c>
      <c r="B504" s="18" t="s">
        <v>31</v>
      </c>
      <c r="C504" s="19" t="s">
        <v>115</v>
      </c>
      <c r="E504" s="20">
        <v>1327.22808414626</v>
      </c>
      <c r="F504" s="20">
        <v>1327.22808414626</v>
      </c>
      <c r="G504" s="20">
        <f t="shared" si="20"/>
        <v>0</v>
      </c>
      <c r="H504" s="20">
        <f t="shared" si="21"/>
        <v>1</v>
      </c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</row>
    <row r="505" spans="1:75" s="18" customFormat="1">
      <c r="A505" s="18">
        <v>323</v>
      </c>
      <c r="B505" s="18" t="s">
        <v>34</v>
      </c>
      <c r="C505" s="19" t="s">
        <v>115</v>
      </c>
      <c r="E505" s="20">
        <v>1327.22808414626</v>
      </c>
      <c r="F505" s="20">
        <v>1327.22808414626</v>
      </c>
      <c r="G505" s="20">
        <f t="shared" si="20"/>
        <v>0</v>
      </c>
      <c r="H505" s="20">
        <f t="shared" si="21"/>
        <v>1</v>
      </c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</row>
    <row r="506" spans="1:75" s="37" customFormat="1">
      <c r="A506" s="37" t="s">
        <v>126</v>
      </c>
      <c r="C506" s="38"/>
      <c r="E506" s="39">
        <v>2654.45616829252</v>
      </c>
      <c r="F506" s="39">
        <v>2654.46</v>
      </c>
      <c r="G506" s="40">
        <f t="shared" si="20"/>
        <v>3.8317074800033879E-3</v>
      </c>
      <c r="H506" s="40">
        <f t="shared" si="21"/>
        <v>1.0000014435000004</v>
      </c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</row>
    <row r="507" spans="1:75" s="18" customFormat="1">
      <c r="A507" s="18" t="s">
        <v>15</v>
      </c>
      <c r="C507" s="19"/>
      <c r="E507" s="20">
        <v>2654.45616829252</v>
      </c>
      <c r="F507" s="20">
        <v>2654.46</v>
      </c>
      <c r="G507" s="20">
        <f t="shared" si="20"/>
        <v>3.8317074800033879E-3</v>
      </c>
      <c r="H507" s="20">
        <f t="shared" si="21"/>
        <v>1.0000014435000004</v>
      </c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</row>
    <row r="508" spans="1:75" s="18" customFormat="1">
      <c r="A508" s="18">
        <v>3</v>
      </c>
      <c r="B508" s="18" t="s">
        <v>10</v>
      </c>
      <c r="C508" s="19" t="s">
        <v>127</v>
      </c>
      <c r="E508" s="20">
        <v>2654.45616829252</v>
      </c>
      <c r="F508" s="20">
        <v>2654.46</v>
      </c>
      <c r="G508" s="20">
        <f t="shared" si="20"/>
        <v>3.8317074800033879E-3</v>
      </c>
      <c r="H508" s="20">
        <f t="shared" si="21"/>
        <v>1.0000014435000004</v>
      </c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</row>
    <row r="509" spans="1:75" s="18" customFormat="1">
      <c r="A509" s="18">
        <v>38</v>
      </c>
      <c r="B509" s="18" t="s">
        <v>31</v>
      </c>
      <c r="C509" s="19" t="s">
        <v>127</v>
      </c>
      <c r="E509" s="20">
        <v>2654.45616829252</v>
      </c>
      <c r="F509" s="20">
        <v>2654.46</v>
      </c>
      <c r="G509" s="20">
        <f t="shared" si="20"/>
        <v>3.8317074800033879E-3</v>
      </c>
      <c r="H509" s="20">
        <f t="shared" si="21"/>
        <v>1.0000014435000004</v>
      </c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</row>
    <row r="510" spans="1:75" s="18" customFormat="1">
      <c r="A510" s="18">
        <v>323</v>
      </c>
      <c r="B510" s="18" t="s">
        <v>128</v>
      </c>
      <c r="C510" s="19" t="s">
        <v>127</v>
      </c>
      <c r="E510" s="20">
        <v>2654.45616829252</v>
      </c>
      <c r="F510" s="20">
        <v>2654.46</v>
      </c>
      <c r="G510" s="20">
        <f t="shared" si="20"/>
        <v>3.8317074800033879E-3</v>
      </c>
      <c r="H510" s="20">
        <f t="shared" si="21"/>
        <v>1.0000014435000004</v>
      </c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</row>
    <row r="511" spans="1:75" s="37" customFormat="1">
      <c r="A511" s="37" t="s">
        <v>129</v>
      </c>
      <c r="C511" s="38"/>
      <c r="E511" s="39">
        <v>1327.22808414626</v>
      </c>
      <c r="F511" s="39">
        <v>1327.22808414626</v>
      </c>
      <c r="G511" s="40">
        <f t="shared" si="20"/>
        <v>0</v>
      </c>
      <c r="H511" s="40">
        <f t="shared" si="21"/>
        <v>1</v>
      </c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</row>
    <row r="512" spans="1:75" s="18" customFormat="1">
      <c r="A512" s="18" t="s">
        <v>15</v>
      </c>
      <c r="C512" s="19"/>
      <c r="E512" s="20">
        <v>1327.22808414626</v>
      </c>
      <c r="F512" s="20">
        <v>1327.22808414626</v>
      </c>
      <c r="G512" s="20">
        <f t="shared" si="20"/>
        <v>0</v>
      </c>
      <c r="H512" s="20">
        <f t="shared" si="21"/>
        <v>1</v>
      </c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</row>
    <row r="513" spans="1:75" s="18" customFormat="1">
      <c r="A513" s="18">
        <v>3</v>
      </c>
      <c r="B513" s="18" t="s">
        <v>10</v>
      </c>
      <c r="C513" s="19" t="s">
        <v>127</v>
      </c>
      <c r="E513" s="20">
        <v>1327.22808414626</v>
      </c>
      <c r="F513" s="20">
        <v>1327.22808414626</v>
      </c>
      <c r="G513" s="20">
        <f t="shared" si="20"/>
        <v>0</v>
      </c>
      <c r="H513" s="20">
        <f t="shared" si="21"/>
        <v>1</v>
      </c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</row>
    <row r="514" spans="1:75" s="18" customFormat="1">
      <c r="A514" s="18">
        <v>38</v>
      </c>
      <c r="B514" s="18" t="s">
        <v>31</v>
      </c>
      <c r="C514" s="19" t="s">
        <v>127</v>
      </c>
      <c r="E514" s="20">
        <v>1327.22808414626</v>
      </c>
      <c r="F514" s="20">
        <v>1327.22808414626</v>
      </c>
      <c r="G514" s="20">
        <f t="shared" si="20"/>
        <v>0</v>
      </c>
      <c r="H514" s="20">
        <f t="shared" si="21"/>
        <v>1</v>
      </c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</row>
    <row r="515" spans="1:75" s="18" customFormat="1">
      <c r="A515" s="18">
        <v>383</v>
      </c>
      <c r="B515" s="18" t="s">
        <v>128</v>
      </c>
      <c r="C515" s="19" t="s">
        <v>127</v>
      </c>
      <c r="E515" s="20">
        <v>1327.22808414626</v>
      </c>
      <c r="F515" s="20">
        <v>1327.22808414626</v>
      </c>
      <c r="G515" s="20">
        <f t="shared" si="20"/>
        <v>0</v>
      </c>
      <c r="H515" s="20">
        <f t="shared" si="21"/>
        <v>1</v>
      </c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</row>
    <row r="516" spans="1:75" s="42" customFormat="1" ht="15.75">
      <c r="A516" s="42" t="s">
        <v>130</v>
      </c>
      <c r="C516" s="43"/>
      <c r="E516" s="44">
        <v>11945.0527573163</v>
      </c>
      <c r="F516" s="44">
        <v>11945.05</v>
      </c>
      <c r="G516" s="44">
        <f t="shared" si="20"/>
        <v>-2.7573163006309187E-3</v>
      </c>
      <c r="H516" s="44">
        <f t="shared" si="21"/>
        <v>0.99999976916667033</v>
      </c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</row>
    <row r="517" spans="1:75" s="37" customFormat="1">
      <c r="A517" s="37" t="s">
        <v>272</v>
      </c>
      <c r="C517" s="38"/>
      <c r="E517" s="39">
        <v>6636.1404207312999</v>
      </c>
      <c r="F517" s="39">
        <v>6636.1404207312999</v>
      </c>
      <c r="G517" s="40">
        <f t="shared" si="20"/>
        <v>0</v>
      </c>
      <c r="H517" s="40">
        <f t="shared" si="21"/>
        <v>1</v>
      </c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</row>
    <row r="518" spans="1:75" s="18" customFormat="1">
      <c r="A518" s="18" t="s">
        <v>131</v>
      </c>
      <c r="C518" s="19"/>
      <c r="E518" s="20">
        <v>6636.1404207312999</v>
      </c>
      <c r="F518" s="20">
        <v>6636.1404207312999</v>
      </c>
      <c r="G518" s="20">
        <f t="shared" si="20"/>
        <v>0</v>
      </c>
      <c r="H518" s="20">
        <f t="shared" si="21"/>
        <v>1</v>
      </c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</row>
    <row r="519" spans="1:75" s="18" customFormat="1">
      <c r="A519" s="18">
        <v>3</v>
      </c>
      <c r="B519" s="18" t="s">
        <v>10</v>
      </c>
      <c r="C519" s="19" t="s">
        <v>132</v>
      </c>
      <c r="E519" s="20">
        <v>6636.1404207312999</v>
      </c>
      <c r="F519" s="20">
        <v>6636.1404207312999</v>
      </c>
      <c r="G519" s="20">
        <f t="shared" si="20"/>
        <v>0</v>
      </c>
      <c r="H519" s="20">
        <f t="shared" si="21"/>
        <v>1</v>
      </c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</row>
    <row r="520" spans="1:75" s="18" customFormat="1">
      <c r="A520" s="18">
        <v>32</v>
      </c>
      <c r="B520" s="18" t="s">
        <v>31</v>
      </c>
      <c r="C520" s="19" t="s">
        <v>132</v>
      </c>
      <c r="E520" s="20">
        <v>6636.1404207312999</v>
      </c>
      <c r="F520" s="20">
        <v>6636.1404207312999</v>
      </c>
      <c r="G520" s="20">
        <f t="shared" si="20"/>
        <v>0</v>
      </c>
      <c r="H520" s="20">
        <f t="shared" si="21"/>
        <v>1</v>
      </c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</row>
    <row r="521" spans="1:75" s="18" customFormat="1">
      <c r="A521" s="18">
        <v>323</v>
      </c>
      <c r="B521" s="18" t="s">
        <v>34</v>
      </c>
      <c r="C521" s="19" t="s">
        <v>132</v>
      </c>
      <c r="E521" s="20">
        <v>6636.1404207312999</v>
      </c>
      <c r="F521" s="20">
        <v>6636.1404207312999</v>
      </c>
      <c r="G521" s="20">
        <f t="shared" ref="G521:G584" si="22">F521-E521</f>
        <v>0</v>
      </c>
      <c r="H521" s="20">
        <f t="shared" si="21"/>
        <v>1</v>
      </c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</row>
    <row r="522" spans="1:75" s="37" customFormat="1">
      <c r="A522" s="37" t="s">
        <v>133</v>
      </c>
      <c r="C522" s="38"/>
      <c r="E522" s="39">
        <v>3318.0702103656499</v>
      </c>
      <c r="F522" s="39">
        <v>3318.0702103656499</v>
      </c>
      <c r="G522" s="40">
        <f t="shared" si="22"/>
        <v>0</v>
      </c>
      <c r="H522" s="40">
        <f t="shared" si="21"/>
        <v>1</v>
      </c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</row>
    <row r="523" spans="1:75" s="18" customFormat="1">
      <c r="A523" s="18" t="s">
        <v>15</v>
      </c>
      <c r="C523" s="19"/>
      <c r="E523" s="20">
        <v>3318.0702103656499</v>
      </c>
      <c r="F523" s="20">
        <v>3318.0702103656499</v>
      </c>
      <c r="G523" s="20">
        <f t="shared" si="22"/>
        <v>0</v>
      </c>
      <c r="H523" s="20">
        <f t="shared" si="21"/>
        <v>1</v>
      </c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</row>
    <row r="524" spans="1:75" s="18" customFormat="1">
      <c r="A524" s="18">
        <v>3</v>
      </c>
      <c r="B524" s="18" t="s">
        <v>10</v>
      </c>
      <c r="C524" s="19" t="s">
        <v>132</v>
      </c>
      <c r="E524" s="20">
        <v>3318.0702103656499</v>
      </c>
      <c r="F524" s="20">
        <v>3318.0702103656499</v>
      </c>
      <c r="G524" s="20">
        <f t="shared" si="22"/>
        <v>0</v>
      </c>
      <c r="H524" s="20">
        <f t="shared" si="21"/>
        <v>1</v>
      </c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</row>
    <row r="525" spans="1:75" s="18" customFormat="1">
      <c r="A525" s="18">
        <v>32</v>
      </c>
      <c r="B525" s="18" t="s">
        <v>31</v>
      </c>
      <c r="C525" s="19" t="s">
        <v>132</v>
      </c>
      <c r="E525" s="20">
        <v>3318.0702103656499</v>
      </c>
      <c r="F525" s="20">
        <v>3318.0702103656499</v>
      </c>
      <c r="G525" s="20">
        <f t="shared" si="22"/>
        <v>0</v>
      </c>
      <c r="H525" s="20">
        <f t="shared" si="21"/>
        <v>1</v>
      </c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</row>
    <row r="526" spans="1:75" s="18" customFormat="1">
      <c r="A526" s="18">
        <v>323</v>
      </c>
      <c r="B526" s="18" t="s">
        <v>34</v>
      </c>
      <c r="C526" s="19" t="s">
        <v>132</v>
      </c>
      <c r="E526" s="20">
        <v>3318.0702103656499</v>
      </c>
      <c r="F526" s="20">
        <v>3318.0702103656499</v>
      </c>
      <c r="G526" s="20">
        <f t="shared" si="22"/>
        <v>0</v>
      </c>
      <c r="H526" s="20">
        <f t="shared" si="21"/>
        <v>1</v>
      </c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</row>
    <row r="527" spans="1:75" s="37" customFormat="1">
      <c r="A527" s="37" t="s">
        <v>134</v>
      </c>
      <c r="C527" s="38"/>
      <c r="E527" s="39">
        <v>1990.8421262193899</v>
      </c>
      <c r="F527" s="39">
        <v>1990.8421262193899</v>
      </c>
      <c r="G527" s="40">
        <f t="shared" si="22"/>
        <v>0</v>
      </c>
      <c r="H527" s="40">
        <f t="shared" si="21"/>
        <v>1</v>
      </c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</row>
    <row r="528" spans="1:75" s="18" customFormat="1">
      <c r="A528" s="18" t="s">
        <v>15</v>
      </c>
      <c r="C528" s="19"/>
      <c r="E528" s="20">
        <v>1990.8421262193899</v>
      </c>
      <c r="F528" s="20">
        <v>1990.8421262193899</v>
      </c>
      <c r="G528" s="20">
        <f t="shared" si="22"/>
        <v>0</v>
      </c>
      <c r="H528" s="20">
        <f t="shared" si="21"/>
        <v>1</v>
      </c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</row>
    <row r="529" spans="1:75" s="18" customFormat="1">
      <c r="A529" s="18">
        <v>3</v>
      </c>
      <c r="B529" s="18" t="s">
        <v>10</v>
      </c>
      <c r="C529" s="19" t="s">
        <v>132</v>
      </c>
      <c r="E529" s="20">
        <v>1990.8421262193899</v>
      </c>
      <c r="F529" s="20">
        <v>1990.8421262193899</v>
      </c>
      <c r="G529" s="20">
        <f t="shared" si="22"/>
        <v>0</v>
      </c>
      <c r="H529" s="20">
        <f t="shared" si="21"/>
        <v>1</v>
      </c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</row>
    <row r="530" spans="1:75" s="18" customFormat="1">
      <c r="A530" s="18">
        <v>32</v>
      </c>
      <c r="B530" s="18" t="s">
        <v>31</v>
      </c>
      <c r="C530" s="19" t="s">
        <v>132</v>
      </c>
      <c r="E530" s="20">
        <v>1990.8421262193899</v>
      </c>
      <c r="F530" s="20">
        <v>1990.8421262193899</v>
      </c>
      <c r="G530" s="20">
        <f t="shared" si="22"/>
        <v>0</v>
      </c>
      <c r="H530" s="20">
        <f t="shared" si="21"/>
        <v>1</v>
      </c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</row>
    <row r="531" spans="1:75" s="18" customFormat="1">
      <c r="A531" s="18">
        <v>323</v>
      </c>
      <c r="B531" s="18" t="s">
        <v>34</v>
      </c>
      <c r="C531" s="19" t="s">
        <v>132</v>
      </c>
      <c r="E531" s="20">
        <v>1990.8421262193899</v>
      </c>
      <c r="F531" s="20">
        <v>1990.8421262193899</v>
      </c>
      <c r="G531" s="20">
        <f t="shared" si="22"/>
        <v>0</v>
      </c>
      <c r="H531" s="20">
        <f t="shared" si="21"/>
        <v>1</v>
      </c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</row>
    <row r="532" spans="1:75" s="42" customFormat="1" ht="15.75">
      <c r="A532" s="42" t="s">
        <v>135</v>
      </c>
      <c r="C532" s="43"/>
      <c r="E532" s="44">
        <v>33578.870528900399</v>
      </c>
      <c r="F532" s="44">
        <f>SUM(F533,F538,F543,F548,F553,F558,F563,F568)</f>
        <v>33578.872444754139</v>
      </c>
      <c r="G532" s="44">
        <f t="shared" si="22"/>
        <v>1.9158537397743203E-3</v>
      </c>
      <c r="H532" s="44">
        <f t="shared" si="21"/>
        <v>1.000000057055336</v>
      </c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</row>
    <row r="533" spans="1:75" s="37" customFormat="1">
      <c r="A533" s="37" t="s">
        <v>136</v>
      </c>
      <c r="B533" s="37" t="s">
        <v>137</v>
      </c>
      <c r="C533" s="38"/>
      <c r="E533" s="39">
        <v>1327.22808414626</v>
      </c>
      <c r="F533" s="39">
        <v>1327.22808414626</v>
      </c>
      <c r="G533" s="40">
        <f t="shared" si="22"/>
        <v>0</v>
      </c>
      <c r="H533" s="40">
        <f t="shared" si="21"/>
        <v>1</v>
      </c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</row>
    <row r="534" spans="1:75" s="18" customFormat="1">
      <c r="A534" s="18" t="s">
        <v>15</v>
      </c>
      <c r="C534" s="19"/>
      <c r="E534" s="20">
        <v>1327.22808414626</v>
      </c>
      <c r="F534" s="20">
        <v>1327.22808414626</v>
      </c>
      <c r="G534" s="20">
        <f t="shared" si="22"/>
        <v>0</v>
      </c>
      <c r="H534" s="20">
        <f t="shared" si="21"/>
        <v>1</v>
      </c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</row>
    <row r="535" spans="1:75" s="18" customFormat="1">
      <c r="A535" s="18">
        <v>3</v>
      </c>
      <c r="B535" s="18" t="s">
        <v>10</v>
      </c>
      <c r="C535" s="19" t="s">
        <v>138</v>
      </c>
      <c r="E535" s="20">
        <v>1327.22808414626</v>
      </c>
      <c r="F535" s="20">
        <v>1327.22808414626</v>
      </c>
      <c r="G535" s="20">
        <f t="shared" si="22"/>
        <v>0</v>
      </c>
      <c r="H535" s="20">
        <f t="shared" si="21"/>
        <v>1</v>
      </c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</row>
    <row r="536" spans="1:75" s="18" customFormat="1">
      <c r="A536" s="18">
        <v>37</v>
      </c>
      <c r="B536" s="18" t="s">
        <v>12</v>
      </c>
      <c r="C536" s="19" t="s">
        <v>138</v>
      </c>
      <c r="E536" s="20">
        <v>1327.22808414626</v>
      </c>
      <c r="F536" s="20">
        <v>1327.22808414626</v>
      </c>
      <c r="G536" s="20">
        <f t="shared" si="22"/>
        <v>0</v>
      </c>
      <c r="H536" s="20">
        <f t="shared" si="21"/>
        <v>1</v>
      </c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</row>
    <row r="537" spans="1:75" s="18" customFormat="1">
      <c r="A537" s="18">
        <v>372</v>
      </c>
      <c r="B537" s="18" t="s">
        <v>12</v>
      </c>
      <c r="C537" s="19" t="s">
        <v>138</v>
      </c>
      <c r="E537" s="20">
        <v>1327.22808414626</v>
      </c>
      <c r="F537" s="20">
        <v>1327.22808414626</v>
      </c>
      <c r="G537" s="20">
        <f t="shared" si="22"/>
        <v>0</v>
      </c>
      <c r="H537" s="20">
        <f t="shared" si="21"/>
        <v>1</v>
      </c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</row>
    <row r="538" spans="1:75" s="37" customFormat="1">
      <c r="A538" s="37" t="s">
        <v>139</v>
      </c>
      <c r="C538" s="38"/>
      <c r="E538" s="39">
        <v>6636.1404207312999</v>
      </c>
      <c r="F538" s="39">
        <v>6636.1404207312999</v>
      </c>
      <c r="G538" s="40">
        <f t="shared" si="22"/>
        <v>0</v>
      </c>
      <c r="H538" s="40">
        <f t="shared" si="21"/>
        <v>1</v>
      </c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</row>
    <row r="539" spans="1:75" s="18" customFormat="1">
      <c r="A539" s="18" t="s">
        <v>140</v>
      </c>
      <c r="C539" s="19"/>
      <c r="E539" s="20">
        <v>6636.1404207312999</v>
      </c>
      <c r="F539" s="20">
        <v>6636.1404207312999</v>
      </c>
      <c r="G539" s="20">
        <f t="shared" si="22"/>
        <v>0</v>
      </c>
      <c r="H539" s="20">
        <f t="shared" si="21"/>
        <v>1</v>
      </c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</row>
    <row r="540" spans="1:75" s="18" customFormat="1">
      <c r="A540" s="18">
        <v>3</v>
      </c>
      <c r="B540" s="18" t="s">
        <v>10</v>
      </c>
      <c r="C540" s="19" t="s">
        <v>138</v>
      </c>
      <c r="E540" s="20">
        <v>6636.1404207312999</v>
      </c>
      <c r="F540" s="20">
        <v>6636.1404207312999</v>
      </c>
      <c r="G540" s="20">
        <f t="shared" si="22"/>
        <v>0</v>
      </c>
      <c r="H540" s="20">
        <f t="shared" si="21"/>
        <v>1</v>
      </c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</row>
    <row r="541" spans="1:75" s="18" customFormat="1">
      <c r="A541" s="18">
        <v>37</v>
      </c>
      <c r="B541" s="18" t="s">
        <v>12</v>
      </c>
      <c r="C541" s="19" t="s">
        <v>138</v>
      </c>
      <c r="E541" s="20">
        <v>6636.1404207312999</v>
      </c>
      <c r="F541" s="20">
        <v>6636.1404207312999</v>
      </c>
      <c r="G541" s="20">
        <f t="shared" si="22"/>
        <v>0</v>
      </c>
      <c r="H541" s="20">
        <f t="shared" si="21"/>
        <v>1</v>
      </c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</row>
    <row r="542" spans="1:75" s="18" customFormat="1">
      <c r="A542" s="18">
        <v>372</v>
      </c>
      <c r="B542" s="18" t="s">
        <v>12</v>
      </c>
      <c r="C542" s="19" t="s">
        <v>138</v>
      </c>
      <c r="E542" s="20">
        <v>6636.1404207312999</v>
      </c>
      <c r="F542" s="20">
        <v>6636.1404207312999</v>
      </c>
      <c r="G542" s="20">
        <f t="shared" si="22"/>
        <v>0</v>
      </c>
      <c r="H542" s="20">
        <f t="shared" si="21"/>
        <v>1</v>
      </c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</row>
    <row r="543" spans="1:75" s="37" customFormat="1">
      <c r="A543" s="37" t="s">
        <v>141</v>
      </c>
      <c r="C543" s="38"/>
      <c r="D543" s="37" t="s">
        <v>1</v>
      </c>
      <c r="E543" s="39">
        <v>1061.7824673170101</v>
      </c>
      <c r="F543" s="39">
        <v>1061.7824673170101</v>
      </c>
      <c r="G543" s="40">
        <f t="shared" si="22"/>
        <v>0</v>
      </c>
      <c r="H543" s="40">
        <f t="shared" si="21"/>
        <v>1</v>
      </c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</row>
    <row r="544" spans="1:75" s="18" customFormat="1">
      <c r="A544" s="18" t="s">
        <v>15</v>
      </c>
      <c r="C544" s="19"/>
      <c r="E544" s="20">
        <v>1061.7824673170101</v>
      </c>
      <c r="F544" s="20">
        <v>1061.7824673170101</v>
      </c>
      <c r="G544" s="20">
        <f t="shared" si="22"/>
        <v>0</v>
      </c>
      <c r="H544" s="20">
        <f t="shared" si="21"/>
        <v>1</v>
      </c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</row>
    <row r="545" spans="1:75" s="18" customFormat="1">
      <c r="A545" s="18">
        <v>3</v>
      </c>
      <c r="B545" s="18" t="s">
        <v>10</v>
      </c>
      <c r="C545" s="19" t="s">
        <v>138</v>
      </c>
      <c r="E545" s="20">
        <v>1061.7824673170101</v>
      </c>
      <c r="F545" s="20">
        <v>1061.7824673170101</v>
      </c>
      <c r="G545" s="20">
        <f t="shared" si="22"/>
        <v>0</v>
      </c>
      <c r="H545" s="20">
        <f t="shared" si="21"/>
        <v>1</v>
      </c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</row>
    <row r="546" spans="1:75" s="18" customFormat="1">
      <c r="A546" s="18">
        <v>36</v>
      </c>
      <c r="B546" s="18" t="s">
        <v>142</v>
      </c>
      <c r="C546" s="19" t="s">
        <v>138</v>
      </c>
      <c r="E546" s="20">
        <v>1061.7824673170101</v>
      </c>
      <c r="F546" s="20">
        <v>1061.7824673170101</v>
      </c>
      <c r="G546" s="20">
        <f t="shared" si="22"/>
        <v>0</v>
      </c>
      <c r="H546" s="20">
        <f t="shared" si="21"/>
        <v>1</v>
      </c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</row>
    <row r="547" spans="1:75" s="18" customFormat="1">
      <c r="A547" s="18">
        <v>363</v>
      </c>
      <c r="B547" s="18" t="s">
        <v>143</v>
      </c>
      <c r="C547" s="19" t="s">
        <v>138</v>
      </c>
      <c r="E547" s="20">
        <v>1061.7824673170101</v>
      </c>
      <c r="F547" s="20">
        <v>1061.7824673170101</v>
      </c>
      <c r="G547" s="20">
        <f t="shared" si="22"/>
        <v>0</v>
      </c>
      <c r="H547" s="20">
        <f t="shared" si="21"/>
        <v>1</v>
      </c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</row>
    <row r="548" spans="1:75" s="37" customFormat="1">
      <c r="A548" s="37" t="s">
        <v>144</v>
      </c>
      <c r="C548" s="38"/>
      <c r="E548" s="39">
        <v>2654.45616829252</v>
      </c>
      <c r="F548" s="39">
        <v>2654.45616829252</v>
      </c>
      <c r="G548" s="40">
        <f t="shared" si="22"/>
        <v>0</v>
      </c>
      <c r="H548" s="40">
        <f t="shared" si="21"/>
        <v>1</v>
      </c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</row>
    <row r="549" spans="1:75" s="18" customFormat="1">
      <c r="A549" s="18" t="s">
        <v>15</v>
      </c>
      <c r="C549" s="19"/>
      <c r="E549" s="20">
        <v>2654.45616829252</v>
      </c>
      <c r="F549" s="20">
        <v>2654.45616829252</v>
      </c>
      <c r="G549" s="20">
        <f t="shared" si="22"/>
        <v>0</v>
      </c>
      <c r="H549" s="20">
        <f t="shared" si="21"/>
        <v>1</v>
      </c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</row>
    <row r="550" spans="1:75" s="18" customFormat="1">
      <c r="A550" s="18">
        <v>3</v>
      </c>
      <c r="B550" s="18" t="s">
        <v>10</v>
      </c>
      <c r="C550" s="19" t="s">
        <v>138</v>
      </c>
      <c r="E550" s="20">
        <v>2654.45616829252</v>
      </c>
      <c r="F550" s="20">
        <v>2654.45616829252</v>
      </c>
      <c r="G550" s="20">
        <f t="shared" si="22"/>
        <v>0</v>
      </c>
      <c r="H550" s="20">
        <f t="shared" si="21"/>
        <v>1</v>
      </c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</row>
    <row r="551" spans="1:75" s="18" customFormat="1">
      <c r="A551" s="18">
        <v>36</v>
      </c>
      <c r="B551" s="18" t="s">
        <v>143</v>
      </c>
      <c r="C551" s="19" t="s">
        <v>138</v>
      </c>
      <c r="E551" s="20">
        <v>2654.45616829252</v>
      </c>
      <c r="F551" s="20">
        <v>2654.45616829252</v>
      </c>
      <c r="G551" s="20">
        <f t="shared" si="22"/>
        <v>0</v>
      </c>
      <c r="H551" s="20">
        <f t="shared" si="21"/>
        <v>1</v>
      </c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</row>
    <row r="552" spans="1:75" s="18" customFormat="1">
      <c r="A552" s="18">
        <v>363</v>
      </c>
      <c r="B552" s="18" t="s">
        <v>145</v>
      </c>
      <c r="C552" s="19" t="s">
        <v>138</v>
      </c>
      <c r="E552" s="20">
        <v>2654.45616829252</v>
      </c>
      <c r="F552" s="20">
        <v>2654.45616829252</v>
      </c>
      <c r="G552" s="20">
        <f t="shared" si="22"/>
        <v>0</v>
      </c>
      <c r="H552" s="20">
        <f t="shared" ref="H552:H615" si="23">F552/E552</f>
        <v>1</v>
      </c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</row>
    <row r="553" spans="1:75" s="37" customFormat="1">
      <c r="A553" s="37" t="s">
        <v>146</v>
      </c>
      <c r="C553" s="38"/>
      <c r="E553" s="39">
        <v>7963.3685048775596</v>
      </c>
      <c r="F553" s="39">
        <v>7963.3685048775596</v>
      </c>
      <c r="G553" s="40">
        <f t="shared" si="22"/>
        <v>0</v>
      </c>
      <c r="H553" s="40">
        <f t="shared" si="23"/>
        <v>1</v>
      </c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</row>
    <row r="554" spans="1:75" s="18" customFormat="1">
      <c r="A554" s="18" t="s">
        <v>9</v>
      </c>
      <c r="C554" s="19"/>
      <c r="E554" s="20">
        <v>7963.3685048775596</v>
      </c>
      <c r="F554" s="20">
        <v>7963.3685048775596</v>
      </c>
      <c r="G554" s="20">
        <f t="shared" si="22"/>
        <v>0</v>
      </c>
      <c r="H554" s="20">
        <f t="shared" si="23"/>
        <v>1</v>
      </c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</row>
    <row r="555" spans="1:75" s="18" customFormat="1">
      <c r="A555" s="18">
        <v>3</v>
      </c>
      <c r="B555" s="18" t="s">
        <v>10</v>
      </c>
      <c r="C555" s="19" t="s">
        <v>147</v>
      </c>
      <c r="E555" s="20">
        <v>7963.3685048775596</v>
      </c>
      <c r="F555" s="20">
        <v>7963.3685048775596</v>
      </c>
      <c r="G555" s="20">
        <f t="shared" si="22"/>
        <v>0</v>
      </c>
      <c r="H555" s="20">
        <f t="shared" si="23"/>
        <v>1</v>
      </c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</row>
    <row r="556" spans="1:75" s="18" customFormat="1">
      <c r="A556" s="18">
        <v>37</v>
      </c>
      <c r="B556" s="18" t="s">
        <v>12</v>
      </c>
      <c r="C556" s="19" t="s">
        <v>147</v>
      </c>
      <c r="E556" s="20">
        <v>7963.3685048775596</v>
      </c>
      <c r="F556" s="20">
        <v>7963.3685048775596</v>
      </c>
      <c r="G556" s="20">
        <f t="shared" si="22"/>
        <v>0</v>
      </c>
      <c r="H556" s="20">
        <f t="shared" si="23"/>
        <v>1</v>
      </c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</row>
    <row r="557" spans="1:75" s="18" customFormat="1">
      <c r="A557" s="18">
        <v>372</v>
      </c>
      <c r="B557" s="18" t="s">
        <v>148</v>
      </c>
      <c r="C557" s="19" t="s">
        <v>147</v>
      </c>
      <c r="E557" s="20">
        <v>7963.3685048775596</v>
      </c>
      <c r="F557" s="20">
        <v>7963.3685048775596</v>
      </c>
      <c r="G557" s="20">
        <f t="shared" si="22"/>
        <v>0</v>
      </c>
      <c r="H557" s="20">
        <f t="shared" si="23"/>
        <v>1</v>
      </c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</row>
    <row r="558" spans="1:75" s="37" customFormat="1">
      <c r="A558" s="37" t="s">
        <v>149</v>
      </c>
      <c r="C558" s="38"/>
      <c r="E558" s="39">
        <v>1990.8421262193899</v>
      </c>
      <c r="F558" s="39">
        <v>1990.8421262193899</v>
      </c>
      <c r="G558" s="40">
        <f t="shared" si="22"/>
        <v>0</v>
      </c>
      <c r="H558" s="40">
        <f t="shared" si="23"/>
        <v>1</v>
      </c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</row>
    <row r="559" spans="1:75" s="18" customFormat="1">
      <c r="A559" s="18" t="s">
        <v>9</v>
      </c>
      <c r="C559" s="19"/>
      <c r="E559" s="20">
        <v>1990.8421262193899</v>
      </c>
      <c r="F559" s="20">
        <v>1990.8421262193899</v>
      </c>
      <c r="G559" s="20">
        <f t="shared" si="22"/>
        <v>0</v>
      </c>
      <c r="H559" s="20">
        <f t="shared" si="23"/>
        <v>1</v>
      </c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</row>
    <row r="560" spans="1:75" s="18" customFormat="1">
      <c r="A560" s="18">
        <v>3</v>
      </c>
      <c r="B560" s="18" t="s">
        <v>10</v>
      </c>
      <c r="C560" s="19" t="s">
        <v>147</v>
      </c>
      <c r="E560" s="20">
        <v>1990.8421262193899</v>
      </c>
      <c r="F560" s="20">
        <v>1990.8421262193899</v>
      </c>
      <c r="G560" s="20">
        <f t="shared" si="22"/>
        <v>0</v>
      </c>
      <c r="H560" s="20">
        <f t="shared" si="23"/>
        <v>1</v>
      </c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</row>
    <row r="561" spans="1:75" s="18" customFormat="1">
      <c r="A561" s="18">
        <v>37</v>
      </c>
      <c r="B561" s="18" t="s">
        <v>12</v>
      </c>
      <c r="C561" s="19" t="s">
        <v>147</v>
      </c>
      <c r="E561" s="20">
        <v>1990.8421262193899</v>
      </c>
      <c r="F561" s="20">
        <v>1990.8421262193899</v>
      </c>
      <c r="G561" s="20">
        <f t="shared" si="22"/>
        <v>0</v>
      </c>
      <c r="H561" s="20">
        <f t="shared" si="23"/>
        <v>1</v>
      </c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</row>
    <row r="562" spans="1:75" s="18" customFormat="1">
      <c r="A562" s="18">
        <v>372</v>
      </c>
      <c r="B562" s="18" t="s">
        <v>148</v>
      </c>
      <c r="C562" s="19" t="s">
        <v>147</v>
      </c>
      <c r="E562" s="20">
        <v>1990.8421262193899</v>
      </c>
      <c r="F562" s="20">
        <v>1990.8421262193899</v>
      </c>
      <c r="G562" s="20">
        <f t="shared" si="22"/>
        <v>0</v>
      </c>
      <c r="H562" s="20">
        <f t="shared" si="23"/>
        <v>1</v>
      </c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</row>
    <row r="563" spans="1:75" s="37" customFormat="1">
      <c r="A563" s="37" t="s">
        <v>150</v>
      </c>
      <c r="C563" s="38"/>
      <c r="E563" s="39">
        <v>10617.8246731701</v>
      </c>
      <c r="F563" s="39">
        <v>10617.8246731701</v>
      </c>
      <c r="G563" s="40">
        <f t="shared" si="22"/>
        <v>0</v>
      </c>
      <c r="H563" s="40">
        <f t="shared" si="23"/>
        <v>1</v>
      </c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</row>
    <row r="564" spans="1:75" s="18" customFormat="1">
      <c r="A564" s="18" t="s">
        <v>9</v>
      </c>
      <c r="C564" s="19"/>
      <c r="E564" s="20">
        <v>10617.8246731701</v>
      </c>
      <c r="F564" s="20">
        <v>10617.8246731701</v>
      </c>
      <c r="G564" s="20">
        <f t="shared" si="22"/>
        <v>0</v>
      </c>
      <c r="H564" s="20">
        <f t="shared" si="23"/>
        <v>1</v>
      </c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</row>
    <row r="565" spans="1:75" s="18" customFormat="1">
      <c r="A565" s="18">
        <v>3</v>
      </c>
      <c r="B565" s="18" t="s">
        <v>10</v>
      </c>
      <c r="C565" s="19" t="s">
        <v>147</v>
      </c>
      <c r="E565" s="20">
        <v>10617.8246731701</v>
      </c>
      <c r="F565" s="20">
        <v>10617.8246731701</v>
      </c>
      <c r="G565" s="20">
        <f t="shared" si="22"/>
        <v>0</v>
      </c>
      <c r="H565" s="20">
        <f t="shared" si="23"/>
        <v>1</v>
      </c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</row>
    <row r="566" spans="1:75" s="18" customFormat="1">
      <c r="A566" s="18">
        <v>37</v>
      </c>
      <c r="B566" s="18" t="s">
        <v>12</v>
      </c>
      <c r="C566" s="19" t="s">
        <v>147</v>
      </c>
      <c r="E566" s="20">
        <v>10617.8246731701</v>
      </c>
      <c r="F566" s="20">
        <v>10617.8246731701</v>
      </c>
      <c r="G566" s="20">
        <f t="shared" si="22"/>
        <v>0</v>
      </c>
      <c r="H566" s="20">
        <f t="shared" si="23"/>
        <v>1</v>
      </c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</row>
    <row r="567" spans="1:75" s="18" customFormat="1">
      <c r="A567" s="18">
        <v>372</v>
      </c>
      <c r="B567" s="18" t="s">
        <v>148</v>
      </c>
      <c r="C567" s="19" t="s">
        <v>147</v>
      </c>
      <c r="E567" s="20">
        <v>10617.8246731701</v>
      </c>
      <c r="F567" s="20">
        <v>10617.8246731701</v>
      </c>
      <c r="G567" s="20">
        <f t="shared" si="22"/>
        <v>0</v>
      </c>
      <c r="H567" s="20">
        <f t="shared" si="23"/>
        <v>1</v>
      </c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</row>
    <row r="568" spans="1:75" s="37" customFormat="1">
      <c r="A568" s="37" t="s">
        <v>297</v>
      </c>
      <c r="C568" s="38"/>
      <c r="E568" s="39">
        <v>1327.23</v>
      </c>
      <c r="F568" s="39">
        <v>1327.23</v>
      </c>
      <c r="G568" s="40">
        <f t="shared" si="22"/>
        <v>0</v>
      </c>
      <c r="H568" s="40">
        <f t="shared" si="23"/>
        <v>1</v>
      </c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</row>
    <row r="569" spans="1:75" s="18" customFormat="1">
      <c r="A569" s="18" t="s">
        <v>295</v>
      </c>
      <c r="B569" s="18" t="s">
        <v>296</v>
      </c>
      <c r="C569" s="19"/>
      <c r="E569" s="20">
        <v>1327.23</v>
      </c>
      <c r="F569" s="20">
        <v>1327.23</v>
      </c>
      <c r="G569" s="20">
        <v>0</v>
      </c>
      <c r="H569" s="20">
        <v>1</v>
      </c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</row>
    <row r="570" spans="1:75" s="18" customFormat="1">
      <c r="A570" s="18" t="s">
        <v>1</v>
      </c>
      <c r="B570" s="18" t="s">
        <v>298</v>
      </c>
      <c r="C570" s="19" t="s">
        <v>138</v>
      </c>
      <c r="D570" s="18" t="s">
        <v>1</v>
      </c>
      <c r="E570" s="20">
        <v>1327.23</v>
      </c>
      <c r="F570" s="20">
        <v>1327.23</v>
      </c>
      <c r="G570" s="20">
        <v>0</v>
      </c>
      <c r="H570" s="20">
        <v>1</v>
      </c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</row>
    <row r="571" spans="1:75" s="18" customFormat="1">
      <c r="A571" s="18" t="s">
        <v>1</v>
      </c>
      <c r="B571" s="18" t="s">
        <v>299</v>
      </c>
      <c r="C571" s="19" t="s">
        <v>138</v>
      </c>
      <c r="D571" s="18" t="s">
        <v>1</v>
      </c>
      <c r="E571" s="20">
        <v>1327.23</v>
      </c>
      <c r="F571" s="20">
        <v>1327.23</v>
      </c>
      <c r="G571" s="20">
        <v>0</v>
      </c>
      <c r="H571" s="20">
        <v>1</v>
      </c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</row>
    <row r="572" spans="1:75" s="18" customFormat="1">
      <c r="A572" s="18" t="s">
        <v>1</v>
      </c>
      <c r="B572" s="18" t="s">
        <v>300</v>
      </c>
      <c r="C572" s="19" t="s">
        <v>138</v>
      </c>
      <c r="D572" s="18" t="s">
        <v>1</v>
      </c>
      <c r="E572" s="20">
        <v>1327.23</v>
      </c>
      <c r="F572" s="20">
        <v>1327.23</v>
      </c>
      <c r="G572" s="20">
        <v>0</v>
      </c>
      <c r="H572" s="20">
        <v>1</v>
      </c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</row>
    <row r="573" spans="1:75" s="42" customFormat="1" ht="15.75">
      <c r="A573" s="42" t="s">
        <v>151</v>
      </c>
      <c r="C573" s="43"/>
      <c r="E573" s="44">
        <v>24155.5511314619</v>
      </c>
      <c r="F573" s="44">
        <v>24155.55</v>
      </c>
      <c r="G573" s="44">
        <f t="shared" si="22"/>
        <v>-1.1314619005133864E-3</v>
      </c>
      <c r="H573" s="44">
        <f t="shared" si="23"/>
        <v>0.99999995315934231</v>
      </c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</row>
    <row r="574" spans="1:75" s="37" customFormat="1">
      <c r="A574" s="37" t="s">
        <v>152</v>
      </c>
      <c r="C574" s="38"/>
      <c r="E574" s="39">
        <v>24155.5511314619</v>
      </c>
      <c r="F574" s="39">
        <v>24155.5511314619</v>
      </c>
      <c r="G574" s="40">
        <f t="shared" si="22"/>
        <v>0</v>
      </c>
      <c r="H574" s="40">
        <f t="shared" si="23"/>
        <v>1</v>
      </c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</row>
    <row r="575" spans="1:75" s="18" customFormat="1">
      <c r="A575" s="18" t="s">
        <v>15</v>
      </c>
      <c r="C575" s="19"/>
      <c r="E575" s="20">
        <v>24155.5511314619</v>
      </c>
      <c r="F575" s="20">
        <v>24155.5511314619</v>
      </c>
      <c r="G575" s="20">
        <f t="shared" si="22"/>
        <v>0</v>
      </c>
      <c r="H575" s="20">
        <f t="shared" si="23"/>
        <v>1</v>
      </c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</row>
    <row r="576" spans="1:75" s="18" customFormat="1">
      <c r="A576" s="18">
        <v>3</v>
      </c>
      <c r="B576" s="18" t="s">
        <v>10</v>
      </c>
      <c r="C576" s="19" t="s">
        <v>16</v>
      </c>
      <c r="E576" s="20">
        <v>24155.5511314619</v>
      </c>
      <c r="F576" s="20">
        <v>24155.5511314619</v>
      </c>
      <c r="G576" s="20">
        <f t="shared" si="22"/>
        <v>0</v>
      </c>
      <c r="H576" s="20">
        <f t="shared" si="23"/>
        <v>1</v>
      </c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</row>
    <row r="577" spans="1:75" s="18" customFormat="1">
      <c r="A577" s="18">
        <v>38</v>
      </c>
      <c r="B577" s="18" t="s">
        <v>153</v>
      </c>
      <c r="C577" s="19" t="s">
        <v>16</v>
      </c>
      <c r="E577" s="20">
        <v>24155.5511314619</v>
      </c>
      <c r="F577" s="20">
        <v>24155.5511314619</v>
      </c>
      <c r="G577" s="20">
        <f t="shared" si="22"/>
        <v>0</v>
      </c>
      <c r="H577" s="20">
        <f t="shared" si="23"/>
        <v>1</v>
      </c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</row>
    <row r="578" spans="1:75" s="18" customFormat="1">
      <c r="A578" s="18">
        <v>381</v>
      </c>
      <c r="B578" s="18" t="s">
        <v>154</v>
      </c>
      <c r="C578" s="19" t="s">
        <v>16</v>
      </c>
      <c r="E578" s="20">
        <v>24155.5511314619</v>
      </c>
      <c r="F578" s="20">
        <v>24155.5511314619</v>
      </c>
      <c r="G578" s="20">
        <f t="shared" si="22"/>
        <v>0</v>
      </c>
      <c r="H578" s="20">
        <f t="shared" si="23"/>
        <v>1</v>
      </c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</row>
    <row r="579" spans="1:75" s="42" customFormat="1" ht="15.75">
      <c r="A579" s="42" t="s">
        <v>155</v>
      </c>
      <c r="C579" s="43"/>
      <c r="E579" s="44">
        <v>60919.769062313397</v>
      </c>
      <c r="F579" s="44">
        <f>SUM(F580,F585,F590,F595,F605,F610,F600)</f>
        <v>60919.769062313331</v>
      </c>
      <c r="G579" s="44">
        <f t="shared" si="22"/>
        <v>-6.5483618527650833E-11</v>
      </c>
      <c r="H579" s="44">
        <f t="shared" si="23"/>
        <v>0.99999999999999889</v>
      </c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</row>
    <row r="580" spans="1:75" s="37" customFormat="1">
      <c r="A580" s="37" t="s">
        <v>156</v>
      </c>
      <c r="C580" s="38"/>
      <c r="E580" s="39">
        <v>6636.1404207312999</v>
      </c>
      <c r="F580" s="39">
        <v>6636.1404207312999</v>
      </c>
      <c r="G580" s="40">
        <f t="shared" si="22"/>
        <v>0</v>
      </c>
      <c r="H580" s="40">
        <f t="shared" si="23"/>
        <v>1</v>
      </c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</row>
    <row r="581" spans="1:75" s="18" customFormat="1">
      <c r="A581" s="18" t="s">
        <v>15</v>
      </c>
      <c r="B581" s="29"/>
      <c r="C581" s="19"/>
      <c r="E581" s="20">
        <v>6636.1404207312999</v>
      </c>
      <c r="F581" s="20">
        <v>6636.1404207312999</v>
      </c>
      <c r="G581" s="20">
        <f t="shared" si="22"/>
        <v>0</v>
      </c>
      <c r="H581" s="20">
        <f t="shared" si="23"/>
        <v>1</v>
      </c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</row>
    <row r="582" spans="1:75" s="18" customFormat="1">
      <c r="A582" s="18">
        <v>3</v>
      </c>
      <c r="B582" s="18" t="s">
        <v>10</v>
      </c>
      <c r="C582" s="19" t="s">
        <v>157</v>
      </c>
      <c r="E582" s="20">
        <v>6636.1404207312999</v>
      </c>
      <c r="F582" s="20">
        <v>6636.1404207312999</v>
      </c>
      <c r="G582" s="20">
        <f t="shared" si="22"/>
        <v>0</v>
      </c>
      <c r="H582" s="20">
        <f t="shared" si="23"/>
        <v>1</v>
      </c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</row>
    <row r="583" spans="1:75" s="18" customFormat="1">
      <c r="A583" s="18">
        <v>32</v>
      </c>
      <c r="B583" s="18" t="s">
        <v>26</v>
      </c>
      <c r="C583" s="19" t="s">
        <v>157</v>
      </c>
      <c r="E583" s="20">
        <v>6636.1404207312999</v>
      </c>
      <c r="F583" s="20">
        <v>6636.1404207312999</v>
      </c>
      <c r="G583" s="20">
        <f t="shared" si="22"/>
        <v>0</v>
      </c>
      <c r="H583" s="20">
        <f t="shared" si="23"/>
        <v>1</v>
      </c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</row>
    <row r="584" spans="1:75" s="18" customFormat="1">
      <c r="A584" s="18">
        <v>329</v>
      </c>
      <c r="B584" s="18" t="s">
        <v>44</v>
      </c>
      <c r="C584" s="19" t="s">
        <v>157</v>
      </c>
      <c r="E584" s="20">
        <v>6636.1404207312999</v>
      </c>
      <c r="F584" s="20">
        <v>6636.1404207312999</v>
      </c>
      <c r="G584" s="20">
        <f t="shared" si="22"/>
        <v>0</v>
      </c>
      <c r="H584" s="20">
        <f t="shared" si="23"/>
        <v>1</v>
      </c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</row>
    <row r="585" spans="1:75" s="37" customFormat="1">
      <c r="A585" s="37" t="s">
        <v>158</v>
      </c>
      <c r="C585" s="38"/>
      <c r="E585" s="39">
        <v>1858.1193178047599</v>
      </c>
      <c r="F585" s="39">
        <v>1858.1193178047599</v>
      </c>
      <c r="G585" s="40">
        <f t="shared" ref="G585:G648" si="24">F585-E585</f>
        <v>0</v>
      </c>
      <c r="H585" s="40">
        <f t="shared" si="23"/>
        <v>1</v>
      </c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</row>
    <row r="586" spans="1:75" s="18" customFormat="1">
      <c r="A586" s="18" t="s">
        <v>15</v>
      </c>
      <c r="B586" s="29"/>
      <c r="C586" s="19"/>
      <c r="E586" s="20">
        <v>1858.1193178047599</v>
      </c>
      <c r="F586" s="20">
        <v>1858.1193178047599</v>
      </c>
      <c r="G586" s="20">
        <f t="shared" si="24"/>
        <v>0</v>
      </c>
      <c r="H586" s="20">
        <f t="shared" si="23"/>
        <v>1</v>
      </c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</row>
    <row r="587" spans="1:75" s="18" customFormat="1">
      <c r="A587" s="18">
        <v>3</v>
      </c>
      <c r="B587" s="18" t="s">
        <v>10</v>
      </c>
      <c r="C587" s="19" t="s">
        <v>157</v>
      </c>
      <c r="E587" s="20">
        <v>1858.1193178047599</v>
      </c>
      <c r="F587" s="20">
        <v>1858.1193178047599</v>
      </c>
      <c r="G587" s="20">
        <f t="shared" si="24"/>
        <v>0</v>
      </c>
      <c r="H587" s="20">
        <f t="shared" si="23"/>
        <v>1</v>
      </c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</row>
    <row r="588" spans="1:75" s="18" customFormat="1">
      <c r="A588" s="18">
        <v>38</v>
      </c>
      <c r="B588" s="18" t="s">
        <v>17</v>
      </c>
      <c r="C588" s="19" t="s">
        <v>157</v>
      </c>
      <c r="E588" s="20">
        <v>1858.1193178047599</v>
      </c>
      <c r="F588" s="20">
        <v>1858.1193178047599</v>
      </c>
      <c r="G588" s="20">
        <f t="shared" si="24"/>
        <v>0</v>
      </c>
      <c r="H588" s="20">
        <f t="shared" si="23"/>
        <v>1</v>
      </c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</row>
    <row r="589" spans="1:75" s="18" customFormat="1">
      <c r="A589" s="18">
        <v>381</v>
      </c>
      <c r="B589" s="18" t="s">
        <v>18</v>
      </c>
      <c r="C589" s="19" t="s">
        <v>157</v>
      </c>
      <c r="E589" s="20">
        <v>1858.1193178047599</v>
      </c>
      <c r="F589" s="20">
        <v>1858.1193178047599</v>
      </c>
      <c r="G589" s="20">
        <f t="shared" si="24"/>
        <v>0</v>
      </c>
      <c r="H589" s="20">
        <f t="shared" si="23"/>
        <v>1</v>
      </c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</row>
    <row r="590" spans="1:75" s="37" customFormat="1">
      <c r="A590" s="37" t="s">
        <v>159</v>
      </c>
      <c r="C590" s="38"/>
      <c r="E590" s="39">
        <v>3318.0702103656499</v>
      </c>
      <c r="F590" s="39">
        <v>3318.0702103656499</v>
      </c>
      <c r="G590" s="40">
        <f t="shared" si="24"/>
        <v>0</v>
      </c>
      <c r="H590" s="40">
        <f t="shared" si="23"/>
        <v>1</v>
      </c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</row>
    <row r="591" spans="1:75" s="18" customFormat="1">
      <c r="A591" s="18" t="s">
        <v>15</v>
      </c>
      <c r="C591" s="19"/>
      <c r="E591" s="20">
        <v>3318.0702103656499</v>
      </c>
      <c r="F591" s="20">
        <v>3318.0702103656499</v>
      </c>
      <c r="G591" s="20">
        <f t="shared" si="24"/>
        <v>0</v>
      </c>
      <c r="H591" s="20">
        <f t="shared" si="23"/>
        <v>1</v>
      </c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</row>
    <row r="592" spans="1:75" s="18" customFormat="1">
      <c r="A592" s="18">
        <v>3</v>
      </c>
      <c r="B592" s="18" t="s">
        <v>10</v>
      </c>
      <c r="C592" s="19" t="s">
        <v>157</v>
      </c>
      <c r="E592" s="20">
        <v>3318.0702103656499</v>
      </c>
      <c r="F592" s="20">
        <v>3318.0702103656499</v>
      </c>
      <c r="G592" s="20">
        <f t="shared" si="24"/>
        <v>0</v>
      </c>
      <c r="H592" s="20">
        <f t="shared" si="23"/>
        <v>1</v>
      </c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</row>
    <row r="593" spans="1:75" s="18" customFormat="1">
      <c r="A593" s="18">
        <v>32</v>
      </c>
      <c r="B593" s="18" t="s">
        <v>31</v>
      </c>
      <c r="C593" s="19" t="s">
        <v>157</v>
      </c>
      <c r="E593" s="20">
        <v>3318.0702103656499</v>
      </c>
      <c r="F593" s="20">
        <v>3318.0702103656499</v>
      </c>
      <c r="G593" s="20">
        <f t="shared" si="24"/>
        <v>0</v>
      </c>
      <c r="H593" s="20">
        <f t="shared" si="23"/>
        <v>1</v>
      </c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</row>
    <row r="594" spans="1:75" s="18" customFormat="1">
      <c r="A594" s="18">
        <v>329</v>
      </c>
      <c r="B594" s="18" t="s">
        <v>21</v>
      </c>
      <c r="C594" s="19" t="s">
        <v>157</v>
      </c>
      <c r="E594" s="20">
        <v>3318.0702103656499</v>
      </c>
      <c r="F594" s="20">
        <v>3318.0702103656499</v>
      </c>
      <c r="G594" s="20">
        <f t="shared" si="24"/>
        <v>0</v>
      </c>
      <c r="H594" s="20">
        <f t="shared" si="23"/>
        <v>1</v>
      </c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</row>
    <row r="595" spans="1:75" s="37" customFormat="1">
      <c r="A595" s="37" t="s">
        <v>160</v>
      </c>
      <c r="C595" s="38"/>
      <c r="E595" s="39">
        <v>2654.45616829252</v>
      </c>
      <c r="F595" s="39">
        <v>2654.45616829252</v>
      </c>
      <c r="G595" s="40">
        <f t="shared" si="24"/>
        <v>0</v>
      </c>
      <c r="H595" s="40">
        <f t="shared" si="23"/>
        <v>1</v>
      </c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</row>
    <row r="596" spans="1:75" s="18" customFormat="1">
      <c r="A596" s="18" t="s">
        <v>15</v>
      </c>
      <c r="C596" s="19"/>
      <c r="E596" s="20">
        <v>2654.45616829252</v>
      </c>
      <c r="F596" s="20">
        <v>2654.45616829252</v>
      </c>
      <c r="G596" s="20">
        <f t="shared" si="24"/>
        <v>0</v>
      </c>
      <c r="H596" s="20">
        <f t="shared" si="23"/>
        <v>1</v>
      </c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</row>
    <row r="597" spans="1:75" s="18" customFormat="1">
      <c r="A597" s="18">
        <v>3</v>
      </c>
      <c r="B597" s="18" t="s">
        <v>10</v>
      </c>
      <c r="C597" s="19" t="s">
        <v>161</v>
      </c>
      <c r="E597" s="20">
        <v>2654.45616829252</v>
      </c>
      <c r="F597" s="20">
        <v>2654.45616829252</v>
      </c>
      <c r="G597" s="20">
        <f t="shared" si="24"/>
        <v>0</v>
      </c>
      <c r="H597" s="20">
        <f t="shared" si="23"/>
        <v>1</v>
      </c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</row>
    <row r="598" spans="1:75" s="18" customFormat="1">
      <c r="A598" s="18">
        <v>38</v>
      </c>
      <c r="B598" s="18" t="s">
        <v>17</v>
      </c>
      <c r="C598" s="19" t="s">
        <v>161</v>
      </c>
      <c r="E598" s="20">
        <v>2654.45616829252</v>
      </c>
      <c r="F598" s="20">
        <v>2654.45616829252</v>
      </c>
      <c r="G598" s="20">
        <f t="shared" si="24"/>
        <v>0</v>
      </c>
      <c r="H598" s="20">
        <f t="shared" si="23"/>
        <v>1</v>
      </c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</row>
    <row r="599" spans="1:75" s="18" customFormat="1">
      <c r="A599" s="18">
        <v>381</v>
      </c>
      <c r="B599" s="18" t="s">
        <v>291</v>
      </c>
      <c r="C599" s="19" t="s">
        <v>161</v>
      </c>
      <c r="E599" s="20">
        <v>2654.45616829252</v>
      </c>
      <c r="F599" s="20">
        <v>2654.45616829252</v>
      </c>
      <c r="G599" s="20">
        <f t="shared" si="24"/>
        <v>0</v>
      </c>
      <c r="H599" s="20">
        <f t="shared" si="23"/>
        <v>1</v>
      </c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</row>
    <row r="600" spans="1:75" s="37" customFormat="1">
      <c r="A600" s="37" t="s">
        <v>251</v>
      </c>
      <c r="C600" s="38"/>
      <c r="E600" s="39">
        <v>6636.1404207312999</v>
      </c>
      <c r="F600" s="39">
        <v>6636.1404207312999</v>
      </c>
      <c r="G600" s="40">
        <f t="shared" si="24"/>
        <v>0</v>
      </c>
      <c r="H600" s="40">
        <f t="shared" si="23"/>
        <v>1</v>
      </c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</row>
    <row r="601" spans="1:75" s="18" customFormat="1">
      <c r="A601" s="18" t="s">
        <v>15</v>
      </c>
      <c r="C601" s="19"/>
      <c r="E601" s="20">
        <v>6636.1404207312999</v>
      </c>
      <c r="F601" s="20">
        <v>6636.1404207312999</v>
      </c>
      <c r="G601" s="20">
        <f t="shared" si="24"/>
        <v>0</v>
      </c>
      <c r="H601" s="20">
        <f t="shared" si="23"/>
        <v>1</v>
      </c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</row>
    <row r="602" spans="1:75" s="18" customFormat="1">
      <c r="A602" s="18">
        <v>3</v>
      </c>
      <c r="B602" s="18" t="s">
        <v>10</v>
      </c>
      <c r="C602" s="19" t="s">
        <v>157</v>
      </c>
      <c r="E602" s="20">
        <v>6636.1404207312999</v>
      </c>
      <c r="F602" s="20">
        <v>6636.1404207312999</v>
      </c>
      <c r="G602" s="20">
        <f t="shared" si="24"/>
        <v>0</v>
      </c>
      <c r="H602" s="20">
        <f t="shared" si="23"/>
        <v>1</v>
      </c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</row>
    <row r="603" spans="1:75" s="18" customFormat="1">
      <c r="A603" s="18">
        <v>32</v>
      </c>
      <c r="B603" s="18" t="s">
        <v>26</v>
      </c>
      <c r="C603" s="19" t="s">
        <v>157</v>
      </c>
      <c r="E603" s="20">
        <v>6636.1404207312999</v>
      </c>
      <c r="F603" s="20">
        <v>6636.1404207312999</v>
      </c>
      <c r="G603" s="20">
        <f t="shared" si="24"/>
        <v>0</v>
      </c>
      <c r="H603" s="20">
        <f t="shared" si="23"/>
        <v>1</v>
      </c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  <c r="BT603" s="61"/>
      <c r="BU603" s="61"/>
      <c r="BV603" s="61"/>
      <c r="BW603" s="61"/>
    </row>
    <row r="604" spans="1:75" s="18" customFormat="1">
      <c r="A604" s="18">
        <v>329</v>
      </c>
      <c r="B604" s="18" t="s">
        <v>44</v>
      </c>
      <c r="C604" s="19" t="s">
        <v>157</v>
      </c>
      <c r="E604" s="20">
        <v>6636.1404207312999</v>
      </c>
      <c r="F604" s="20">
        <v>6636.1404207312999</v>
      </c>
      <c r="G604" s="20">
        <f t="shared" si="24"/>
        <v>0</v>
      </c>
      <c r="H604" s="20">
        <f t="shared" si="23"/>
        <v>1</v>
      </c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</row>
    <row r="605" spans="1:75" s="37" customFormat="1">
      <c r="A605" s="37" t="s">
        <v>302</v>
      </c>
      <c r="C605" s="38"/>
      <c r="E605" s="39">
        <v>39816.842524387801</v>
      </c>
      <c r="F605" s="39">
        <v>39816.842524387801</v>
      </c>
      <c r="G605" s="40">
        <f t="shared" si="24"/>
        <v>0</v>
      </c>
      <c r="H605" s="40">
        <f t="shared" si="23"/>
        <v>1</v>
      </c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</row>
    <row r="606" spans="1:75" s="18" customFormat="1">
      <c r="A606" s="18" t="s">
        <v>53</v>
      </c>
      <c r="C606" s="19"/>
      <c r="E606" s="20">
        <v>39816.842524387801</v>
      </c>
      <c r="F606" s="20">
        <v>39816.842524387801</v>
      </c>
      <c r="G606" s="20">
        <f t="shared" si="24"/>
        <v>0</v>
      </c>
      <c r="H606" s="20">
        <f t="shared" si="23"/>
        <v>1</v>
      </c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1"/>
      <c r="BS606" s="61"/>
      <c r="BT606" s="61"/>
      <c r="BU606" s="61"/>
      <c r="BV606" s="61"/>
      <c r="BW606" s="61"/>
    </row>
    <row r="607" spans="1:75" s="18" customFormat="1">
      <c r="A607" s="18">
        <v>4</v>
      </c>
      <c r="B607" s="18" t="s">
        <v>10</v>
      </c>
      <c r="C607" s="19" t="s">
        <v>157</v>
      </c>
      <c r="E607" s="20">
        <v>39816.842524387801</v>
      </c>
      <c r="F607" s="20">
        <v>39816.842524387801</v>
      </c>
      <c r="G607" s="20">
        <f t="shared" si="24"/>
        <v>0</v>
      </c>
      <c r="H607" s="20">
        <f t="shared" si="23"/>
        <v>1</v>
      </c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  <c r="BT607" s="61"/>
      <c r="BU607" s="61"/>
      <c r="BV607" s="61"/>
      <c r="BW607" s="61"/>
    </row>
    <row r="608" spans="1:75" s="18" customFormat="1">
      <c r="A608" s="18">
        <v>42</v>
      </c>
      <c r="B608" s="18" t="s">
        <v>17</v>
      </c>
      <c r="C608" s="19" t="s">
        <v>157</v>
      </c>
      <c r="E608" s="20">
        <v>39816.842524387801</v>
      </c>
      <c r="F608" s="20">
        <v>39816.842524387801</v>
      </c>
      <c r="G608" s="20">
        <f t="shared" si="24"/>
        <v>0</v>
      </c>
      <c r="H608" s="20">
        <f t="shared" si="23"/>
        <v>1</v>
      </c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  <c r="BT608" s="61"/>
      <c r="BU608" s="61"/>
      <c r="BV608" s="61"/>
      <c r="BW608" s="61"/>
    </row>
    <row r="609" spans="1:75" s="18" customFormat="1">
      <c r="A609" s="18">
        <v>421</v>
      </c>
      <c r="B609" s="18" t="s">
        <v>162</v>
      </c>
      <c r="C609" s="19" t="s">
        <v>157</v>
      </c>
      <c r="E609" s="20">
        <v>39816.842524387801</v>
      </c>
      <c r="F609" s="20">
        <v>39816.842524387801</v>
      </c>
      <c r="G609" s="20">
        <f t="shared" si="24"/>
        <v>0</v>
      </c>
      <c r="H609" s="20">
        <f t="shared" si="23"/>
        <v>1</v>
      </c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</row>
    <row r="610" spans="1:75" s="37" customFormat="1">
      <c r="A610" s="37" t="s">
        <v>255</v>
      </c>
      <c r="C610" s="38"/>
      <c r="E610" s="39">
        <v>0</v>
      </c>
      <c r="F610" s="39">
        <v>0</v>
      </c>
      <c r="G610" s="40">
        <f t="shared" si="24"/>
        <v>0</v>
      </c>
      <c r="H610" s="40" t="e">
        <f t="shared" si="23"/>
        <v>#DIV/0!</v>
      </c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</row>
    <row r="611" spans="1:75" s="18" customFormat="1">
      <c r="A611" s="18" t="s">
        <v>163</v>
      </c>
      <c r="C611" s="19"/>
      <c r="E611" s="20">
        <v>0</v>
      </c>
      <c r="F611" s="20">
        <v>0</v>
      </c>
      <c r="G611" s="20">
        <f t="shared" si="24"/>
        <v>0</v>
      </c>
      <c r="H611" s="20" t="e">
        <f t="shared" si="23"/>
        <v>#DIV/0!</v>
      </c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</row>
    <row r="612" spans="1:75" s="18" customFormat="1">
      <c r="A612" s="18">
        <v>4</v>
      </c>
      <c r="B612" s="18" t="s">
        <v>10</v>
      </c>
      <c r="C612" s="19" t="s">
        <v>157</v>
      </c>
      <c r="E612" s="20">
        <v>0</v>
      </c>
      <c r="F612" s="20">
        <v>0</v>
      </c>
      <c r="G612" s="20">
        <f t="shared" si="24"/>
        <v>0</v>
      </c>
      <c r="H612" s="20" t="e">
        <f t="shared" si="23"/>
        <v>#DIV/0!</v>
      </c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</row>
    <row r="613" spans="1:75" s="18" customFormat="1">
      <c r="A613" s="18">
        <v>42</v>
      </c>
      <c r="B613" s="18" t="s">
        <v>17</v>
      </c>
      <c r="C613" s="19" t="s">
        <v>157</v>
      </c>
      <c r="E613" s="20">
        <v>0</v>
      </c>
      <c r="F613" s="20">
        <v>0</v>
      </c>
      <c r="G613" s="20">
        <f t="shared" si="24"/>
        <v>0</v>
      </c>
      <c r="H613" s="20" t="e">
        <f t="shared" si="23"/>
        <v>#DIV/0!</v>
      </c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</row>
    <row r="614" spans="1:75" s="18" customFormat="1">
      <c r="A614" s="18">
        <v>421</v>
      </c>
      <c r="B614" s="18" t="s">
        <v>162</v>
      </c>
      <c r="C614" s="19" t="s">
        <v>157</v>
      </c>
      <c r="E614" s="20">
        <v>0</v>
      </c>
      <c r="F614" s="20">
        <v>0</v>
      </c>
      <c r="G614" s="20">
        <f t="shared" si="24"/>
        <v>0</v>
      </c>
      <c r="H614" s="20" t="e">
        <f t="shared" si="23"/>
        <v>#DIV/0!</v>
      </c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</row>
    <row r="615" spans="1:75" s="42" customFormat="1" ht="15.75">
      <c r="A615" s="42" t="s">
        <v>164</v>
      </c>
      <c r="C615" s="43"/>
      <c r="E615" s="44">
        <v>14592.872785188099</v>
      </c>
      <c r="F615" s="44">
        <f>SUM(F616,F621)</f>
        <v>14592.87278518809</v>
      </c>
      <c r="G615" s="44">
        <f t="shared" si="24"/>
        <v>0</v>
      </c>
      <c r="H615" s="44">
        <f t="shared" si="23"/>
        <v>0.99999999999999933</v>
      </c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</row>
    <row r="616" spans="1:75" s="37" customFormat="1">
      <c r="A616" s="37" t="s">
        <v>165</v>
      </c>
      <c r="C616" s="38"/>
      <c r="E616" s="39">
        <v>11945.0527573163</v>
      </c>
      <c r="F616" s="39">
        <v>11945.0527573163</v>
      </c>
      <c r="G616" s="40">
        <f t="shared" si="24"/>
        <v>0</v>
      </c>
      <c r="H616" s="40">
        <f t="shared" ref="H616:H679" si="25">F616/E616</f>
        <v>1</v>
      </c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</row>
    <row r="617" spans="1:75" s="18" customFormat="1">
      <c r="A617" s="18" t="s">
        <v>166</v>
      </c>
      <c r="C617" s="19"/>
      <c r="E617" s="20">
        <v>11945.0527573163</v>
      </c>
      <c r="F617" s="20">
        <v>11945.0527573163</v>
      </c>
      <c r="G617" s="20">
        <f t="shared" si="24"/>
        <v>0</v>
      </c>
      <c r="H617" s="20">
        <f t="shared" si="25"/>
        <v>1</v>
      </c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</row>
    <row r="618" spans="1:75" s="18" customFormat="1">
      <c r="A618" s="18">
        <v>3</v>
      </c>
      <c r="B618" s="18" t="s">
        <v>10</v>
      </c>
      <c r="C618" s="19" t="s">
        <v>167</v>
      </c>
      <c r="E618" s="20">
        <v>11945.0527573163</v>
      </c>
      <c r="F618" s="20">
        <v>11945.0527573163</v>
      </c>
      <c r="G618" s="20">
        <f t="shared" si="24"/>
        <v>0</v>
      </c>
      <c r="H618" s="20">
        <f t="shared" si="25"/>
        <v>1</v>
      </c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</row>
    <row r="619" spans="1:75" s="18" customFormat="1">
      <c r="A619" s="18">
        <v>37</v>
      </c>
      <c r="B619" s="18" t="s">
        <v>12</v>
      </c>
      <c r="C619" s="19" t="s">
        <v>167</v>
      </c>
      <c r="E619" s="20">
        <v>11945.0527573163</v>
      </c>
      <c r="F619" s="20">
        <v>11945.0527573163</v>
      </c>
      <c r="G619" s="20">
        <f t="shared" si="24"/>
        <v>0</v>
      </c>
      <c r="H619" s="20">
        <f t="shared" si="25"/>
        <v>1</v>
      </c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</row>
    <row r="620" spans="1:75" s="18" customFormat="1">
      <c r="A620" s="18">
        <v>372</v>
      </c>
      <c r="B620" s="18" t="s">
        <v>148</v>
      </c>
      <c r="C620" s="19" t="s">
        <v>167</v>
      </c>
      <c r="E620" s="20">
        <v>11945.0527573163</v>
      </c>
      <c r="F620" s="20">
        <v>11945.0527573163</v>
      </c>
      <c r="G620" s="20">
        <f t="shared" si="24"/>
        <v>0</v>
      </c>
      <c r="H620" s="20">
        <f t="shared" si="25"/>
        <v>1</v>
      </c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</row>
    <row r="621" spans="1:75" s="37" customFormat="1">
      <c r="A621" s="37" t="s">
        <v>168</v>
      </c>
      <c r="C621" s="38"/>
      <c r="E621" s="39">
        <v>2647.82002787179</v>
      </c>
      <c r="F621" s="39">
        <v>2647.82002787179</v>
      </c>
      <c r="G621" s="40">
        <f t="shared" si="24"/>
        <v>0</v>
      </c>
      <c r="H621" s="40">
        <f t="shared" si="25"/>
        <v>1</v>
      </c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</row>
    <row r="622" spans="1:75" s="18" customFormat="1">
      <c r="A622" s="18" t="s">
        <v>169</v>
      </c>
      <c r="C622" s="19"/>
      <c r="E622" s="20">
        <v>2647.82002787179</v>
      </c>
      <c r="F622" s="20">
        <v>2647.82002787179</v>
      </c>
      <c r="G622" s="20">
        <f t="shared" si="24"/>
        <v>0</v>
      </c>
      <c r="H622" s="20">
        <f t="shared" si="25"/>
        <v>1</v>
      </c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</row>
    <row r="623" spans="1:75" s="18" customFormat="1">
      <c r="A623" s="18">
        <v>3</v>
      </c>
      <c r="B623" s="18" t="s">
        <v>10</v>
      </c>
      <c r="C623" s="19" t="s">
        <v>167</v>
      </c>
      <c r="E623" s="20">
        <v>2647.82002787179</v>
      </c>
      <c r="F623" s="20">
        <v>2647.82002787179</v>
      </c>
      <c r="G623" s="20">
        <f t="shared" si="24"/>
        <v>0</v>
      </c>
      <c r="H623" s="20">
        <f t="shared" si="25"/>
        <v>1</v>
      </c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</row>
    <row r="624" spans="1:75" s="18" customFormat="1">
      <c r="A624" s="18">
        <v>37</v>
      </c>
      <c r="B624" s="18" t="s">
        <v>12</v>
      </c>
      <c r="C624" s="19" t="s">
        <v>167</v>
      </c>
      <c r="E624" s="20">
        <v>2647.82002787179</v>
      </c>
      <c r="F624" s="20">
        <v>2647.82002787179</v>
      </c>
      <c r="G624" s="20">
        <f t="shared" si="24"/>
        <v>0</v>
      </c>
      <c r="H624" s="20">
        <f t="shared" si="25"/>
        <v>1</v>
      </c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  <c r="BT624" s="61"/>
      <c r="BU624" s="61"/>
      <c r="BV624" s="61"/>
      <c r="BW624" s="61"/>
    </row>
    <row r="625" spans="1:75" s="18" customFormat="1">
      <c r="A625" s="18">
        <v>372</v>
      </c>
      <c r="B625" s="18" t="s">
        <v>148</v>
      </c>
      <c r="C625" s="19" t="s">
        <v>167</v>
      </c>
      <c r="E625" s="20">
        <v>2647.82002787179</v>
      </c>
      <c r="F625" s="20">
        <v>2647.82002787179</v>
      </c>
      <c r="G625" s="20">
        <f t="shared" si="24"/>
        <v>0</v>
      </c>
      <c r="H625" s="20">
        <f t="shared" si="25"/>
        <v>1</v>
      </c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  <c r="BT625" s="61"/>
      <c r="BU625" s="61"/>
      <c r="BV625" s="61"/>
      <c r="BW625" s="61"/>
    </row>
    <row r="626" spans="1:75" s="42" customFormat="1" ht="15.75">
      <c r="A626" s="42" t="s">
        <v>170</v>
      </c>
      <c r="C626" s="43"/>
      <c r="E626" s="44">
        <v>13272.2808414626</v>
      </c>
      <c r="F626" s="44">
        <v>13272.28</v>
      </c>
      <c r="G626" s="44">
        <f t="shared" si="24"/>
        <v>-8.414625990553759E-4</v>
      </c>
      <c r="H626" s="44">
        <f t="shared" si="25"/>
        <v>0.99999993660000053</v>
      </c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</row>
    <row r="627" spans="1:75" s="37" customFormat="1">
      <c r="A627" s="37" t="s">
        <v>271</v>
      </c>
      <c r="C627" s="38"/>
      <c r="E627" s="39">
        <v>13272.2808414626</v>
      </c>
      <c r="F627" s="39">
        <v>13272.2808414626</v>
      </c>
      <c r="G627" s="40">
        <f t="shared" si="24"/>
        <v>0</v>
      </c>
      <c r="H627" s="40">
        <f t="shared" si="25"/>
        <v>1</v>
      </c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</row>
    <row r="628" spans="1:75" s="18" customFormat="1">
      <c r="A628" s="18" t="s">
        <v>15</v>
      </c>
      <c r="C628" s="19"/>
      <c r="E628" s="20">
        <v>13272.2808414626</v>
      </c>
      <c r="F628" s="20">
        <v>13272.2808414626</v>
      </c>
      <c r="G628" s="20">
        <f t="shared" si="24"/>
        <v>0</v>
      </c>
      <c r="H628" s="20">
        <f t="shared" si="25"/>
        <v>1</v>
      </c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</row>
    <row r="629" spans="1:75" s="18" customFormat="1">
      <c r="A629" s="18">
        <v>3</v>
      </c>
      <c r="B629" s="18" t="s">
        <v>10</v>
      </c>
      <c r="C629" s="19" t="s">
        <v>11</v>
      </c>
      <c r="E629" s="20">
        <v>13272.2808414626</v>
      </c>
      <c r="F629" s="20">
        <v>13272.2808414626</v>
      </c>
      <c r="G629" s="20">
        <f t="shared" si="24"/>
        <v>0</v>
      </c>
      <c r="H629" s="20">
        <f t="shared" si="25"/>
        <v>1</v>
      </c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</row>
    <row r="630" spans="1:75" s="18" customFormat="1">
      <c r="A630" s="18">
        <v>38</v>
      </c>
      <c r="B630" s="18" t="s">
        <v>17</v>
      </c>
      <c r="C630" s="19" t="s">
        <v>11</v>
      </c>
      <c r="E630" s="20">
        <v>13272.2808414626</v>
      </c>
      <c r="F630" s="20">
        <v>13272.2808414626</v>
      </c>
      <c r="G630" s="20">
        <f t="shared" si="24"/>
        <v>0</v>
      </c>
      <c r="H630" s="20">
        <f t="shared" si="25"/>
        <v>1</v>
      </c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</row>
    <row r="631" spans="1:75" s="18" customFormat="1">
      <c r="A631" s="18">
        <v>386</v>
      </c>
      <c r="B631" s="18" t="s">
        <v>171</v>
      </c>
      <c r="C631" s="19" t="s">
        <v>11</v>
      </c>
      <c r="E631" s="20">
        <v>13272.2808414626</v>
      </c>
      <c r="F631" s="20">
        <v>13272.2808414626</v>
      </c>
      <c r="G631" s="20">
        <f t="shared" si="24"/>
        <v>0</v>
      </c>
      <c r="H631" s="20">
        <f t="shared" si="25"/>
        <v>1</v>
      </c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  <c r="BT631" s="61"/>
      <c r="BU631" s="61"/>
      <c r="BV631" s="61"/>
      <c r="BW631" s="61"/>
    </row>
    <row r="632" spans="1:75" s="52" customFormat="1" ht="15.75">
      <c r="A632" s="52" t="s">
        <v>172</v>
      </c>
      <c r="E632" s="48">
        <v>119848.695998407</v>
      </c>
      <c r="F632" s="48">
        <f>SUM(F634,F640)</f>
        <v>120530.63056340799</v>
      </c>
      <c r="G632" s="48">
        <f t="shared" si="24"/>
        <v>681.93456500099273</v>
      </c>
      <c r="H632" s="48">
        <f t="shared" si="25"/>
        <v>1.0056899623255815</v>
      </c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</row>
    <row r="633" spans="1:75" s="45" customFormat="1" ht="15.75">
      <c r="A633" s="45" t="s">
        <v>22</v>
      </c>
      <c r="E633" s="44">
        <v>119848.695998407</v>
      </c>
      <c r="F633" s="44">
        <f>SUM(F634,F640)</f>
        <v>120530.63056340799</v>
      </c>
      <c r="G633" s="44">
        <f t="shared" si="24"/>
        <v>681.93456500099273</v>
      </c>
      <c r="H633" s="44">
        <f t="shared" si="25"/>
        <v>1.0056899623255815</v>
      </c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</row>
    <row r="634" spans="1:75" s="37" customFormat="1">
      <c r="A634" s="37" t="s">
        <v>173</v>
      </c>
      <c r="C634" s="38"/>
      <c r="E634" s="39">
        <v>103523.79056340799</v>
      </c>
      <c r="F634" s="39">
        <v>103523.79056340799</v>
      </c>
      <c r="G634" s="40">
        <f t="shared" si="24"/>
        <v>0</v>
      </c>
      <c r="H634" s="40">
        <f t="shared" si="25"/>
        <v>1</v>
      </c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</row>
    <row r="635" spans="1:75" s="18" customFormat="1">
      <c r="A635" s="18" t="s">
        <v>15</v>
      </c>
      <c r="C635" s="19"/>
      <c r="E635" s="20">
        <v>103523.79056340799</v>
      </c>
      <c r="F635" s="20">
        <v>103523.79056340799</v>
      </c>
      <c r="G635" s="20">
        <f t="shared" si="24"/>
        <v>0</v>
      </c>
      <c r="H635" s="20">
        <f t="shared" si="25"/>
        <v>1</v>
      </c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</row>
    <row r="636" spans="1:75" s="18" customFormat="1">
      <c r="A636" s="18">
        <v>3</v>
      </c>
      <c r="B636" s="18" t="s">
        <v>24</v>
      </c>
      <c r="C636" s="19" t="s">
        <v>48</v>
      </c>
      <c r="E636" s="20">
        <v>103523.79056340799</v>
      </c>
      <c r="F636" s="20">
        <v>103523.79056340799</v>
      </c>
      <c r="G636" s="20">
        <f t="shared" si="24"/>
        <v>0</v>
      </c>
      <c r="H636" s="20">
        <f t="shared" si="25"/>
        <v>1</v>
      </c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</row>
    <row r="637" spans="1:75" s="18" customFormat="1">
      <c r="A637" s="18">
        <v>31</v>
      </c>
      <c r="B637" s="18" t="s">
        <v>174</v>
      </c>
      <c r="C637" s="19" t="s">
        <v>48</v>
      </c>
      <c r="E637" s="20">
        <v>103523.79056340799</v>
      </c>
      <c r="F637" s="20">
        <v>103523.79056340799</v>
      </c>
      <c r="G637" s="20">
        <f t="shared" si="24"/>
        <v>0</v>
      </c>
      <c r="H637" s="20">
        <f t="shared" si="25"/>
        <v>1</v>
      </c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</row>
    <row r="638" spans="1:75" s="18" customFormat="1">
      <c r="A638" s="18">
        <v>311</v>
      </c>
      <c r="B638" s="18" t="s">
        <v>175</v>
      </c>
      <c r="C638" s="19" t="s">
        <v>48</v>
      </c>
      <c r="E638" s="20">
        <v>69944.920034507901</v>
      </c>
      <c r="F638" s="20">
        <v>87862.5</v>
      </c>
      <c r="G638" s="20">
        <f t="shared" si="24"/>
        <v>17917.579965492099</v>
      </c>
      <c r="H638" s="20">
        <f t="shared" si="25"/>
        <v>1.2561669947817842</v>
      </c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</row>
    <row r="639" spans="1:75" s="18" customFormat="1">
      <c r="A639" s="18">
        <v>313</v>
      </c>
      <c r="B639" s="18" t="s">
        <v>176</v>
      </c>
      <c r="C639" s="19" t="s">
        <v>48</v>
      </c>
      <c r="E639" s="20">
        <v>33578.870528900399</v>
      </c>
      <c r="F639" s="20">
        <v>15661.29</v>
      </c>
      <c r="G639" s="20">
        <f t="shared" si="24"/>
        <v>-17917.580528900398</v>
      </c>
      <c r="H639" s="20">
        <f t="shared" si="25"/>
        <v>0.46640312057312244</v>
      </c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</row>
    <row r="640" spans="1:75" s="37" customFormat="1">
      <c r="A640" s="37" t="s">
        <v>177</v>
      </c>
      <c r="C640" s="38"/>
      <c r="E640" s="39">
        <v>16324.905434999</v>
      </c>
      <c r="F640" s="39">
        <v>17006.84</v>
      </c>
      <c r="G640" s="40">
        <f t="shared" si="24"/>
        <v>681.93456500100001</v>
      </c>
      <c r="H640" s="40">
        <f t="shared" si="25"/>
        <v>1.0417726502439026</v>
      </c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</row>
    <row r="641" spans="1:75" s="18" customFormat="1">
      <c r="A641" s="18" t="s">
        <v>15</v>
      </c>
      <c r="C641" s="19"/>
      <c r="E641" s="20">
        <v>16324.905434999</v>
      </c>
      <c r="F641" s="20">
        <v>17006.84</v>
      </c>
      <c r="G641" s="20">
        <f t="shared" si="24"/>
        <v>681.93456500100001</v>
      </c>
      <c r="H641" s="20">
        <f t="shared" si="25"/>
        <v>1.0417726502439026</v>
      </c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  <c r="BT641" s="61"/>
      <c r="BU641" s="61"/>
      <c r="BV641" s="61"/>
      <c r="BW641" s="61"/>
    </row>
    <row r="642" spans="1:75" s="18" customFormat="1">
      <c r="A642" s="18">
        <v>3</v>
      </c>
      <c r="B642" s="18" t="s">
        <v>24</v>
      </c>
      <c r="C642" s="19" t="s">
        <v>48</v>
      </c>
      <c r="E642" s="20">
        <v>16324.905434999</v>
      </c>
      <c r="F642" s="20">
        <v>17006.84</v>
      </c>
      <c r="G642" s="20">
        <f t="shared" si="24"/>
        <v>681.93456500100001</v>
      </c>
      <c r="H642" s="20">
        <f t="shared" si="25"/>
        <v>1.0417726502439026</v>
      </c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</row>
    <row r="643" spans="1:75" s="18" customFormat="1">
      <c r="A643" s="18">
        <v>31</v>
      </c>
      <c r="B643" s="18" t="s">
        <v>174</v>
      </c>
      <c r="C643" s="19" t="s">
        <v>48</v>
      </c>
      <c r="E643" s="20">
        <v>9290.5965890238203</v>
      </c>
      <c r="F643" s="20">
        <v>9972.5300000000007</v>
      </c>
      <c r="G643" s="20">
        <f t="shared" si="24"/>
        <v>681.93341097618031</v>
      </c>
      <c r="H643" s="20">
        <f t="shared" si="25"/>
        <v>1.0734003897857147</v>
      </c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  <c r="BT643" s="61"/>
      <c r="BU643" s="61"/>
      <c r="BV643" s="61"/>
      <c r="BW643" s="61"/>
    </row>
    <row r="644" spans="1:75" s="18" customFormat="1">
      <c r="A644" s="18">
        <v>312</v>
      </c>
      <c r="B644" s="18" t="s">
        <v>178</v>
      </c>
      <c r="C644" s="19" t="s">
        <v>48</v>
      </c>
      <c r="E644" s="20">
        <v>9290.5965890238203</v>
      </c>
      <c r="F644" s="20">
        <v>9972.5300000000007</v>
      </c>
      <c r="G644" s="20">
        <f t="shared" si="24"/>
        <v>681.93341097618031</v>
      </c>
      <c r="H644" s="20">
        <f t="shared" si="25"/>
        <v>1.0734003897857147</v>
      </c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  <c r="BT644" s="61"/>
      <c r="BU644" s="61"/>
      <c r="BV644" s="61"/>
      <c r="BW644" s="61"/>
    </row>
    <row r="645" spans="1:75" s="18" customFormat="1">
      <c r="A645" s="18">
        <v>32</v>
      </c>
      <c r="B645" s="18" t="s">
        <v>31</v>
      </c>
      <c r="C645" s="19" t="s">
        <v>48</v>
      </c>
      <c r="E645" s="20">
        <v>7034.3088459751798</v>
      </c>
      <c r="F645" s="20">
        <v>7034.3088459751798</v>
      </c>
      <c r="G645" s="20">
        <f t="shared" si="24"/>
        <v>0</v>
      </c>
      <c r="H645" s="20">
        <f t="shared" si="25"/>
        <v>1</v>
      </c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  <c r="BT645" s="61"/>
      <c r="BU645" s="61"/>
      <c r="BV645" s="61"/>
      <c r="BW645" s="61"/>
    </row>
    <row r="646" spans="1:75" s="18" customFormat="1">
      <c r="A646" s="18">
        <v>321</v>
      </c>
      <c r="B646" s="18" t="s">
        <v>179</v>
      </c>
      <c r="C646" s="19" t="s">
        <v>48</v>
      </c>
      <c r="E646" s="20">
        <v>7034.3088459751798</v>
      </c>
      <c r="F646" s="20">
        <v>7034.3088459751798</v>
      </c>
      <c r="G646" s="20">
        <f t="shared" si="24"/>
        <v>0</v>
      </c>
      <c r="H646" s="20">
        <f t="shared" si="25"/>
        <v>1</v>
      </c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  <c r="BT646" s="61"/>
      <c r="BU646" s="61"/>
      <c r="BV646" s="61"/>
      <c r="BW646" s="61"/>
    </row>
    <row r="647" spans="1:75" s="52" customFormat="1" ht="15.75">
      <c r="A647" s="52" t="s">
        <v>277</v>
      </c>
      <c r="E647" s="48">
        <v>208000.99940274699</v>
      </c>
      <c r="F647" s="48">
        <v>185701</v>
      </c>
      <c r="G647" s="48">
        <f t="shared" si="24"/>
        <v>-22299.999402746995</v>
      </c>
      <c r="H647" s="48">
        <f t="shared" si="25"/>
        <v>0.89278897953962189</v>
      </c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</row>
    <row r="648" spans="1:75" s="45" customFormat="1" ht="15.75">
      <c r="A648" s="45" t="s">
        <v>22</v>
      </c>
      <c r="E648" s="44">
        <v>185700.99940274699</v>
      </c>
      <c r="F648" s="44">
        <f>SUM(F649,F655,F662,F667,F672,F677,F682,F688,F693,F698,F703)</f>
        <v>185700.99940274734</v>
      </c>
      <c r="G648" s="44">
        <f t="shared" si="24"/>
        <v>3.4924596548080444E-10</v>
      </c>
      <c r="H648" s="44">
        <f t="shared" si="25"/>
        <v>1.0000000000000018</v>
      </c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</row>
    <row r="649" spans="1:75" s="37" customFormat="1">
      <c r="A649" s="37" t="s">
        <v>173</v>
      </c>
      <c r="C649" s="38"/>
      <c r="E649" s="39">
        <v>125000</v>
      </c>
      <c r="F649" s="39">
        <v>125000</v>
      </c>
      <c r="G649" s="40">
        <f t="shared" ref="G649:G712" si="26">F649-E649</f>
        <v>0</v>
      </c>
      <c r="H649" s="40">
        <f t="shared" si="25"/>
        <v>1</v>
      </c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</row>
    <row r="650" spans="1:75" s="18" customFormat="1">
      <c r="A650" s="18" t="s">
        <v>215</v>
      </c>
      <c r="C650" s="19"/>
      <c r="E650" s="20">
        <v>125000</v>
      </c>
      <c r="F650" s="20">
        <v>125000</v>
      </c>
      <c r="G650" s="20">
        <f t="shared" si="26"/>
        <v>0</v>
      </c>
      <c r="H650" s="20">
        <f t="shared" si="25"/>
        <v>1</v>
      </c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</row>
    <row r="651" spans="1:75" s="18" customFormat="1">
      <c r="A651" s="18">
        <v>3</v>
      </c>
      <c r="B651" s="18" t="s">
        <v>24</v>
      </c>
      <c r="C651" s="19" t="s">
        <v>48</v>
      </c>
      <c r="E651" s="20">
        <v>125000</v>
      </c>
      <c r="F651" s="20">
        <v>125000</v>
      </c>
      <c r="G651" s="20">
        <f t="shared" si="26"/>
        <v>0</v>
      </c>
      <c r="H651" s="20">
        <f t="shared" si="25"/>
        <v>1</v>
      </c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  <c r="BT651" s="61"/>
      <c r="BU651" s="61"/>
      <c r="BV651" s="61"/>
      <c r="BW651" s="61"/>
    </row>
    <row r="652" spans="1:75" s="18" customFormat="1">
      <c r="A652" s="18">
        <v>31</v>
      </c>
      <c r="B652" s="18" t="s">
        <v>174</v>
      </c>
      <c r="C652" s="19" t="s">
        <v>48</v>
      </c>
      <c r="E652" s="20">
        <v>125000</v>
      </c>
      <c r="F652" s="20">
        <v>125000</v>
      </c>
      <c r="G652" s="20">
        <f t="shared" si="26"/>
        <v>0</v>
      </c>
      <c r="H652" s="20">
        <f t="shared" si="25"/>
        <v>1</v>
      </c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  <c r="BT652" s="61"/>
      <c r="BU652" s="61"/>
      <c r="BV652" s="61"/>
      <c r="BW652" s="61"/>
    </row>
    <row r="653" spans="1:75" s="18" customFormat="1">
      <c r="A653" s="18">
        <v>311</v>
      </c>
      <c r="B653" s="18" t="s">
        <v>175</v>
      </c>
      <c r="C653" s="19" t="s">
        <v>48</v>
      </c>
      <c r="E653" s="20">
        <v>110000</v>
      </c>
      <c r="F653" s="20">
        <v>110000</v>
      </c>
      <c r="G653" s="20">
        <f t="shared" si="26"/>
        <v>0</v>
      </c>
      <c r="H653" s="20">
        <f t="shared" si="25"/>
        <v>1</v>
      </c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  <c r="BT653" s="61"/>
      <c r="BU653" s="61"/>
      <c r="BV653" s="61"/>
      <c r="BW653" s="61"/>
    </row>
    <row r="654" spans="1:75" s="18" customFormat="1">
      <c r="A654" s="18">
        <v>313</v>
      </c>
      <c r="B654" s="18" t="s">
        <v>176</v>
      </c>
      <c r="C654" s="19" t="s">
        <v>48</v>
      </c>
      <c r="E654" s="20">
        <v>15000</v>
      </c>
      <c r="F654" s="20">
        <v>15000</v>
      </c>
      <c r="G654" s="20">
        <f t="shared" si="26"/>
        <v>0</v>
      </c>
      <c r="H654" s="20">
        <f t="shared" si="25"/>
        <v>1</v>
      </c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  <c r="BT654" s="61"/>
      <c r="BU654" s="61"/>
      <c r="BV654" s="61"/>
      <c r="BW654" s="61"/>
    </row>
    <row r="655" spans="1:75" s="37" customFormat="1">
      <c r="A655" s="37" t="s">
        <v>177</v>
      </c>
      <c r="C655" s="38"/>
      <c r="E655" s="39">
        <v>8197.6109894485398</v>
      </c>
      <c r="F655" s="39">
        <v>8197.6109894485398</v>
      </c>
      <c r="G655" s="40">
        <f t="shared" si="26"/>
        <v>0</v>
      </c>
      <c r="H655" s="40">
        <f t="shared" si="25"/>
        <v>1</v>
      </c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</row>
    <row r="656" spans="1:75" s="18" customFormat="1">
      <c r="A656" s="18" t="s">
        <v>215</v>
      </c>
      <c r="C656" s="19"/>
      <c r="E656" s="20">
        <v>8197.6109894485398</v>
      </c>
      <c r="F656" s="20">
        <v>8197.6109894485398</v>
      </c>
      <c r="G656" s="20">
        <f t="shared" si="26"/>
        <v>0</v>
      </c>
      <c r="H656" s="20">
        <f t="shared" si="25"/>
        <v>1</v>
      </c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  <c r="BT656" s="61"/>
      <c r="BU656" s="61"/>
      <c r="BV656" s="61"/>
      <c r="BW656" s="61"/>
    </row>
    <row r="657" spans="1:75" s="18" customFormat="1">
      <c r="A657" s="18">
        <v>3</v>
      </c>
      <c r="B657" s="18" t="s">
        <v>24</v>
      </c>
      <c r="C657" s="19" t="s">
        <v>48</v>
      </c>
      <c r="E657" s="20">
        <v>8197.6109894485398</v>
      </c>
      <c r="F657" s="20">
        <v>8197.6109894485398</v>
      </c>
      <c r="G657" s="20">
        <f t="shared" si="26"/>
        <v>0</v>
      </c>
      <c r="H657" s="20">
        <f t="shared" si="25"/>
        <v>1</v>
      </c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1"/>
      <c r="BS657" s="61"/>
      <c r="BT657" s="61"/>
      <c r="BU657" s="61"/>
      <c r="BV657" s="61"/>
      <c r="BW657" s="61"/>
    </row>
    <row r="658" spans="1:75" s="18" customFormat="1">
      <c r="A658" s="18">
        <v>31</v>
      </c>
      <c r="B658" s="18" t="s">
        <v>174</v>
      </c>
      <c r="C658" s="19" t="s">
        <v>48</v>
      </c>
      <c r="E658" s="20">
        <v>4500</v>
      </c>
      <c r="F658" s="20">
        <v>4500</v>
      </c>
      <c r="G658" s="20">
        <f t="shared" si="26"/>
        <v>0</v>
      </c>
      <c r="H658" s="20">
        <f t="shared" si="25"/>
        <v>1</v>
      </c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  <c r="BT658" s="61"/>
      <c r="BU658" s="61"/>
      <c r="BV658" s="61"/>
      <c r="BW658" s="61"/>
    </row>
    <row r="659" spans="1:75" s="18" customFormat="1">
      <c r="A659" s="18">
        <v>312</v>
      </c>
      <c r="B659" s="18" t="s">
        <v>178</v>
      </c>
      <c r="C659" s="19" t="s">
        <v>48</v>
      </c>
      <c r="E659" s="20">
        <v>4500</v>
      </c>
      <c r="F659" s="20">
        <v>4500</v>
      </c>
      <c r="G659" s="20">
        <f t="shared" si="26"/>
        <v>0</v>
      </c>
      <c r="H659" s="20">
        <f t="shared" si="25"/>
        <v>1</v>
      </c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  <c r="BT659" s="61"/>
      <c r="BU659" s="61"/>
      <c r="BV659" s="61"/>
      <c r="BW659" s="61"/>
    </row>
    <row r="660" spans="1:75" s="18" customFormat="1">
      <c r="A660" s="18">
        <v>32</v>
      </c>
      <c r="B660" s="18" t="s">
        <v>31</v>
      </c>
      <c r="C660" s="19" t="s">
        <v>48</v>
      </c>
      <c r="E660" s="20">
        <v>3697.6109894485398</v>
      </c>
      <c r="F660" s="20">
        <v>3697.6109894485398</v>
      </c>
      <c r="G660" s="20">
        <f t="shared" si="26"/>
        <v>0</v>
      </c>
      <c r="H660" s="20">
        <f t="shared" si="25"/>
        <v>1</v>
      </c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  <c r="BT660" s="61"/>
      <c r="BU660" s="61"/>
      <c r="BV660" s="61"/>
      <c r="BW660" s="61"/>
    </row>
    <row r="661" spans="1:75" s="18" customFormat="1">
      <c r="A661" s="18">
        <v>321</v>
      </c>
      <c r="B661" s="18" t="s">
        <v>179</v>
      </c>
      <c r="C661" s="19" t="s">
        <v>48</v>
      </c>
      <c r="E661" s="20">
        <v>3697.6109894485398</v>
      </c>
      <c r="F661" s="20">
        <v>3697.6109894485398</v>
      </c>
      <c r="G661" s="20">
        <f t="shared" si="26"/>
        <v>0</v>
      </c>
      <c r="H661" s="20">
        <f t="shared" si="25"/>
        <v>1</v>
      </c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  <c r="BT661" s="61"/>
      <c r="BU661" s="61"/>
      <c r="BV661" s="61"/>
      <c r="BW661" s="61"/>
    </row>
    <row r="662" spans="1:75" s="37" customFormat="1">
      <c r="A662" s="37" t="s">
        <v>32</v>
      </c>
      <c r="C662" s="38"/>
      <c r="E662" s="39">
        <v>7000</v>
      </c>
      <c r="F662" s="39">
        <v>7000</v>
      </c>
      <c r="G662" s="40">
        <f t="shared" si="26"/>
        <v>0</v>
      </c>
      <c r="H662" s="40">
        <f t="shared" si="25"/>
        <v>1</v>
      </c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</row>
    <row r="663" spans="1:75" s="18" customFormat="1">
      <c r="A663" s="81" t="s">
        <v>215</v>
      </c>
      <c r="B663" s="81"/>
      <c r="C663" s="81"/>
      <c r="D663" s="81"/>
      <c r="E663" s="20">
        <v>7000</v>
      </c>
      <c r="F663" s="20">
        <v>7000</v>
      </c>
      <c r="G663" s="20">
        <f t="shared" si="26"/>
        <v>0</v>
      </c>
      <c r="H663" s="20">
        <f t="shared" si="25"/>
        <v>1</v>
      </c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  <c r="BT663" s="61"/>
      <c r="BU663" s="61"/>
      <c r="BV663" s="61"/>
      <c r="BW663" s="61"/>
    </row>
    <row r="664" spans="1:75" s="18" customFormat="1">
      <c r="A664" s="18">
        <v>3</v>
      </c>
      <c r="B664" s="18" t="s">
        <v>24</v>
      </c>
      <c r="C664" s="19" t="s">
        <v>30</v>
      </c>
      <c r="E664" s="20">
        <v>7000</v>
      </c>
      <c r="F664" s="20">
        <v>7000</v>
      </c>
      <c r="G664" s="20">
        <f t="shared" si="26"/>
        <v>0</v>
      </c>
      <c r="H664" s="20">
        <f t="shared" si="25"/>
        <v>1</v>
      </c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  <c r="BT664" s="61"/>
      <c r="BU664" s="61"/>
      <c r="BV664" s="61"/>
      <c r="BW664" s="61"/>
    </row>
    <row r="665" spans="1:75" s="18" customFormat="1">
      <c r="A665" s="18">
        <v>32</v>
      </c>
      <c r="B665" s="18" t="s">
        <v>31</v>
      </c>
      <c r="C665" s="19" t="s">
        <v>30</v>
      </c>
      <c r="E665" s="20">
        <v>7000</v>
      </c>
      <c r="F665" s="20">
        <v>7000</v>
      </c>
      <c r="G665" s="20">
        <f t="shared" si="26"/>
        <v>0</v>
      </c>
      <c r="H665" s="20">
        <f t="shared" si="25"/>
        <v>1</v>
      </c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  <c r="BT665" s="61"/>
      <c r="BU665" s="61"/>
      <c r="BV665" s="61"/>
      <c r="BW665" s="61"/>
    </row>
    <row r="666" spans="1:75" s="18" customFormat="1">
      <c r="A666" s="18">
        <v>323</v>
      </c>
      <c r="B666" s="18" t="s">
        <v>34</v>
      </c>
      <c r="C666" s="19" t="s">
        <v>30</v>
      </c>
      <c r="E666" s="20">
        <v>7000</v>
      </c>
      <c r="F666" s="20">
        <v>7000</v>
      </c>
      <c r="G666" s="20">
        <f t="shared" si="26"/>
        <v>0</v>
      </c>
      <c r="H666" s="20">
        <f t="shared" si="25"/>
        <v>1</v>
      </c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</row>
    <row r="667" spans="1:75" s="37" customFormat="1">
      <c r="A667" s="37" t="s">
        <v>180</v>
      </c>
      <c r="C667" s="38"/>
      <c r="E667" s="39">
        <v>500</v>
      </c>
      <c r="F667" s="39">
        <v>500</v>
      </c>
      <c r="G667" s="40">
        <f t="shared" si="26"/>
        <v>0</v>
      </c>
      <c r="H667" s="40">
        <f t="shared" si="25"/>
        <v>1</v>
      </c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0"/>
      <c r="BQ667" s="60"/>
      <c r="BR667" s="60"/>
      <c r="BS667" s="60"/>
      <c r="BT667" s="60"/>
      <c r="BU667" s="60"/>
      <c r="BV667" s="60"/>
      <c r="BW667" s="60"/>
    </row>
    <row r="668" spans="1:75" s="18" customFormat="1">
      <c r="A668" s="18" t="s">
        <v>181</v>
      </c>
      <c r="C668" s="19"/>
      <c r="D668" s="18" t="s">
        <v>1</v>
      </c>
      <c r="E668" s="20">
        <v>500</v>
      </c>
      <c r="F668" s="20">
        <v>500</v>
      </c>
      <c r="G668" s="20">
        <f t="shared" si="26"/>
        <v>0</v>
      </c>
      <c r="H668" s="20">
        <f t="shared" si="25"/>
        <v>1</v>
      </c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  <c r="BT668" s="61"/>
      <c r="BU668" s="61"/>
      <c r="BV668" s="61"/>
      <c r="BW668" s="61"/>
    </row>
    <row r="669" spans="1:75" s="18" customFormat="1">
      <c r="A669" s="18">
        <v>3</v>
      </c>
      <c r="B669" s="18" t="s">
        <v>10</v>
      </c>
      <c r="C669" s="19" t="s">
        <v>30</v>
      </c>
      <c r="D669" s="18" t="s">
        <v>1</v>
      </c>
      <c r="E669" s="20">
        <v>500</v>
      </c>
      <c r="F669" s="20">
        <v>500</v>
      </c>
      <c r="G669" s="20">
        <f t="shared" si="26"/>
        <v>0</v>
      </c>
      <c r="H669" s="20">
        <f t="shared" si="25"/>
        <v>1</v>
      </c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  <c r="BT669" s="61"/>
      <c r="BU669" s="61"/>
      <c r="BV669" s="61"/>
      <c r="BW669" s="61"/>
    </row>
    <row r="670" spans="1:75" s="18" customFormat="1">
      <c r="A670" s="18">
        <v>32</v>
      </c>
      <c r="B670" s="18" t="s">
        <v>37</v>
      </c>
      <c r="C670" s="19" t="s">
        <v>30</v>
      </c>
      <c r="E670" s="20">
        <v>500</v>
      </c>
      <c r="F670" s="20">
        <v>500</v>
      </c>
      <c r="G670" s="20">
        <f t="shared" si="26"/>
        <v>0</v>
      </c>
      <c r="H670" s="20">
        <f t="shared" si="25"/>
        <v>1</v>
      </c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  <c r="BT670" s="61"/>
      <c r="BU670" s="61"/>
      <c r="BV670" s="61"/>
      <c r="BW670" s="61"/>
    </row>
    <row r="671" spans="1:75" s="18" customFormat="1">
      <c r="A671" s="18">
        <v>323</v>
      </c>
      <c r="B671" s="18" t="s">
        <v>44</v>
      </c>
      <c r="C671" s="19" t="s">
        <v>30</v>
      </c>
      <c r="E671" s="20">
        <v>500</v>
      </c>
      <c r="F671" s="20">
        <v>500</v>
      </c>
      <c r="G671" s="20">
        <f t="shared" si="26"/>
        <v>0</v>
      </c>
      <c r="H671" s="20">
        <f t="shared" si="25"/>
        <v>1</v>
      </c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  <c r="BT671" s="61"/>
      <c r="BU671" s="61"/>
      <c r="BV671" s="61"/>
      <c r="BW671" s="61"/>
    </row>
    <row r="672" spans="1:75" s="37" customFormat="1">
      <c r="A672" s="37" t="s">
        <v>40</v>
      </c>
      <c r="C672" s="38"/>
      <c r="E672" s="39">
        <v>100</v>
      </c>
      <c r="F672" s="39">
        <v>100</v>
      </c>
      <c r="G672" s="40">
        <f t="shared" si="26"/>
        <v>0</v>
      </c>
      <c r="H672" s="40">
        <f t="shared" si="25"/>
        <v>1</v>
      </c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0"/>
      <c r="BQ672" s="60"/>
      <c r="BR672" s="60"/>
      <c r="BS672" s="60"/>
      <c r="BT672" s="60"/>
      <c r="BU672" s="60"/>
      <c r="BV672" s="60"/>
      <c r="BW672" s="60"/>
    </row>
    <row r="673" spans="1:75" s="18" customFormat="1">
      <c r="A673" s="24" t="s">
        <v>181</v>
      </c>
      <c r="B673" s="24"/>
      <c r="C673" s="25"/>
      <c r="D673" s="24"/>
      <c r="E673" s="26">
        <v>100</v>
      </c>
      <c r="F673" s="26">
        <v>100</v>
      </c>
      <c r="G673" s="20">
        <f t="shared" si="26"/>
        <v>0</v>
      </c>
      <c r="H673" s="20">
        <f t="shared" si="25"/>
        <v>1</v>
      </c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  <c r="BT673" s="61"/>
      <c r="BU673" s="61"/>
      <c r="BV673" s="61"/>
      <c r="BW673" s="61"/>
    </row>
    <row r="674" spans="1:75" s="18" customFormat="1" ht="21">
      <c r="A674" s="18">
        <v>3</v>
      </c>
      <c r="B674" s="18" t="s">
        <v>10</v>
      </c>
      <c r="C674" s="19" t="s">
        <v>48</v>
      </c>
      <c r="D674" s="36" t="s">
        <v>1</v>
      </c>
      <c r="E674" s="26">
        <v>100</v>
      </c>
      <c r="F674" s="26">
        <v>100</v>
      </c>
      <c r="G674" s="20">
        <f t="shared" si="26"/>
        <v>0</v>
      </c>
      <c r="H674" s="20">
        <f t="shared" si="25"/>
        <v>1</v>
      </c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  <c r="BT674" s="61"/>
      <c r="BU674" s="61"/>
      <c r="BV674" s="61"/>
      <c r="BW674" s="61"/>
    </row>
    <row r="675" spans="1:75" s="18" customFormat="1">
      <c r="A675" s="18">
        <v>32</v>
      </c>
      <c r="B675" s="18" t="s">
        <v>31</v>
      </c>
      <c r="C675" s="19" t="s">
        <v>48</v>
      </c>
      <c r="E675" s="26">
        <v>100</v>
      </c>
      <c r="F675" s="26">
        <v>100</v>
      </c>
      <c r="G675" s="20">
        <f t="shared" si="26"/>
        <v>0</v>
      </c>
      <c r="H675" s="20">
        <f t="shared" si="25"/>
        <v>1</v>
      </c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  <c r="BT675" s="61"/>
      <c r="BU675" s="61"/>
      <c r="BV675" s="61"/>
      <c r="BW675" s="61"/>
    </row>
    <row r="676" spans="1:75" s="18" customFormat="1">
      <c r="A676" s="18">
        <v>324</v>
      </c>
      <c r="B676" s="18" t="s">
        <v>42</v>
      </c>
      <c r="C676" s="19" t="s">
        <v>48</v>
      </c>
      <c r="E676" s="26">
        <v>100</v>
      </c>
      <c r="F676" s="26">
        <v>100</v>
      </c>
      <c r="G676" s="20">
        <f t="shared" si="26"/>
        <v>0</v>
      </c>
      <c r="H676" s="20">
        <f t="shared" si="25"/>
        <v>1</v>
      </c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  <c r="BT676" s="61"/>
      <c r="BU676" s="61"/>
      <c r="BV676" s="61"/>
      <c r="BW676" s="61"/>
    </row>
    <row r="677" spans="1:75" s="37" customFormat="1">
      <c r="A677" s="37" t="s">
        <v>182</v>
      </c>
      <c r="C677" s="38"/>
      <c r="E677" s="39">
        <v>2800</v>
      </c>
      <c r="F677" s="39">
        <v>2800</v>
      </c>
      <c r="G677" s="40">
        <f t="shared" si="26"/>
        <v>0</v>
      </c>
      <c r="H677" s="40">
        <f t="shared" si="25"/>
        <v>1</v>
      </c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/>
      <c r="BO677" s="60"/>
      <c r="BP677" s="60"/>
      <c r="BQ677" s="60"/>
      <c r="BR677" s="60"/>
      <c r="BS677" s="60"/>
      <c r="BT677" s="60"/>
      <c r="BU677" s="60"/>
      <c r="BV677" s="60"/>
      <c r="BW677" s="60"/>
    </row>
    <row r="678" spans="1:75" s="18" customFormat="1">
      <c r="A678" s="18" t="s">
        <v>181</v>
      </c>
      <c r="C678" s="19"/>
      <c r="D678" s="18" t="s">
        <v>1</v>
      </c>
      <c r="E678" s="20">
        <v>2800</v>
      </c>
      <c r="F678" s="20">
        <v>2800</v>
      </c>
      <c r="G678" s="20">
        <f t="shared" si="26"/>
        <v>0</v>
      </c>
      <c r="H678" s="20">
        <f t="shared" si="25"/>
        <v>1</v>
      </c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  <c r="BT678" s="61"/>
      <c r="BU678" s="61"/>
      <c r="BV678" s="61"/>
      <c r="BW678" s="61"/>
    </row>
    <row r="679" spans="1:75" s="18" customFormat="1">
      <c r="A679" s="18">
        <v>3</v>
      </c>
      <c r="B679" s="18" t="s">
        <v>10</v>
      </c>
      <c r="C679" s="19" t="s">
        <v>48</v>
      </c>
      <c r="E679" s="20">
        <v>2800</v>
      </c>
      <c r="F679" s="20">
        <v>2800</v>
      </c>
      <c r="G679" s="20">
        <f t="shared" si="26"/>
        <v>0</v>
      </c>
      <c r="H679" s="20">
        <f t="shared" si="25"/>
        <v>1</v>
      </c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  <c r="BT679" s="61"/>
      <c r="BU679" s="61"/>
      <c r="BV679" s="61"/>
      <c r="BW679" s="61"/>
    </row>
    <row r="680" spans="1:75" s="18" customFormat="1">
      <c r="A680" s="18">
        <v>32</v>
      </c>
      <c r="B680" s="18" t="s">
        <v>31</v>
      </c>
      <c r="C680" s="19" t="s">
        <v>48</v>
      </c>
      <c r="E680" s="20">
        <v>2800</v>
      </c>
      <c r="F680" s="20">
        <v>2800</v>
      </c>
      <c r="G680" s="20">
        <f t="shared" si="26"/>
        <v>0</v>
      </c>
      <c r="H680" s="20">
        <f t="shared" ref="H680:H719" si="27">F680/E680</f>
        <v>1</v>
      </c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  <c r="BT680" s="61"/>
      <c r="BU680" s="61"/>
      <c r="BV680" s="61"/>
      <c r="BW680" s="61"/>
    </row>
    <row r="681" spans="1:75" s="18" customFormat="1">
      <c r="A681" s="18">
        <v>329</v>
      </c>
      <c r="B681" s="18" t="s">
        <v>21</v>
      </c>
      <c r="C681" s="19" t="s">
        <v>48</v>
      </c>
      <c r="E681" s="20">
        <v>2800</v>
      </c>
      <c r="F681" s="20">
        <v>2800</v>
      </c>
      <c r="G681" s="20">
        <f t="shared" si="26"/>
        <v>0</v>
      </c>
      <c r="H681" s="20">
        <f t="shared" si="27"/>
        <v>1</v>
      </c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1"/>
      <c r="BS681" s="61"/>
      <c r="BT681" s="61"/>
      <c r="BU681" s="61"/>
      <c r="BV681" s="61"/>
      <c r="BW681" s="61"/>
    </row>
    <row r="682" spans="1:75" s="37" customFormat="1">
      <c r="A682" s="37" t="s">
        <v>183</v>
      </c>
      <c r="C682" s="38"/>
      <c r="E682" s="39">
        <v>35155.973189992699</v>
      </c>
      <c r="F682" s="39">
        <v>35155.973189992699</v>
      </c>
      <c r="G682" s="40">
        <f t="shared" si="26"/>
        <v>0</v>
      </c>
      <c r="H682" s="40">
        <f t="shared" si="27"/>
        <v>1</v>
      </c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0"/>
      <c r="BQ682" s="60"/>
      <c r="BR682" s="60"/>
      <c r="BS682" s="60"/>
      <c r="BT682" s="60"/>
      <c r="BU682" s="60"/>
      <c r="BV682" s="60"/>
      <c r="BW682" s="60"/>
    </row>
    <row r="683" spans="1:75" s="18" customFormat="1" ht="21">
      <c r="A683" s="18" t="s">
        <v>187</v>
      </c>
      <c r="C683" s="19"/>
      <c r="D683" s="36" t="s">
        <v>1</v>
      </c>
      <c r="E683" s="20">
        <v>35155.973189992699</v>
      </c>
      <c r="F683" s="20">
        <v>35155.973189992699</v>
      </c>
      <c r="G683" s="20">
        <f t="shared" si="26"/>
        <v>0</v>
      </c>
      <c r="H683" s="20">
        <f t="shared" si="27"/>
        <v>1</v>
      </c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  <c r="BT683" s="61"/>
      <c r="BU683" s="61"/>
      <c r="BV683" s="61"/>
      <c r="BW683" s="61"/>
    </row>
    <row r="684" spans="1:75" s="18" customFormat="1">
      <c r="A684" s="18">
        <v>3</v>
      </c>
      <c r="B684" s="18" t="s">
        <v>24</v>
      </c>
      <c r="C684" s="19" t="s">
        <v>25</v>
      </c>
      <c r="E684" s="20">
        <v>35155.973189992699</v>
      </c>
      <c r="F684" s="20">
        <v>35155.973189992699</v>
      </c>
      <c r="G684" s="20">
        <f t="shared" si="26"/>
        <v>0</v>
      </c>
      <c r="H684" s="20">
        <f t="shared" si="27"/>
        <v>1</v>
      </c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  <c r="BT684" s="61"/>
      <c r="BU684" s="61"/>
      <c r="BV684" s="61"/>
      <c r="BW684" s="61"/>
    </row>
    <row r="685" spans="1:75" s="18" customFormat="1">
      <c r="A685" s="18">
        <v>32</v>
      </c>
      <c r="B685" s="18" t="s">
        <v>26</v>
      </c>
      <c r="C685" s="19" t="s">
        <v>25</v>
      </c>
      <c r="E685" s="20">
        <v>35155.973189992699</v>
      </c>
      <c r="F685" s="20">
        <v>35155.973189992699</v>
      </c>
      <c r="G685" s="20">
        <f t="shared" si="26"/>
        <v>0</v>
      </c>
      <c r="H685" s="20">
        <f t="shared" si="27"/>
        <v>1</v>
      </c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  <c r="BT685" s="61"/>
      <c r="BU685" s="61"/>
      <c r="BV685" s="61"/>
      <c r="BW685" s="61"/>
    </row>
    <row r="686" spans="1:75" s="18" customFormat="1">
      <c r="A686" s="18">
        <v>322</v>
      </c>
      <c r="B686" s="18" t="s">
        <v>27</v>
      </c>
      <c r="C686" s="19" t="s">
        <v>25</v>
      </c>
      <c r="E686" s="20">
        <v>29805.9725263787</v>
      </c>
      <c r="F686" s="20">
        <v>29805.9725263787</v>
      </c>
      <c r="G686" s="20">
        <f t="shared" si="26"/>
        <v>0</v>
      </c>
      <c r="H686" s="20">
        <f t="shared" si="27"/>
        <v>1</v>
      </c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  <c r="BT686" s="61"/>
      <c r="BU686" s="61"/>
      <c r="BV686" s="61"/>
      <c r="BW686" s="61"/>
    </row>
    <row r="687" spans="1:75" s="18" customFormat="1">
      <c r="A687" s="18">
        <v>323</v>
      </c>
      <c r="B687" s="18" t="s">
        <v>34</v>
      </c>
      <c r="C687" s="19" t="s">
        <v>25</v>
      </c>
      <c r="E687" s="20">
        <v>5350.0006636140397</v>
      </c>
      <c r="F687" s="20">
        <v>5350.0006636140397</v>
      </c>
      <c r="G687" s="20">
        <f t="shared" si="26"/>
        <v>0</v>
      </c>
      <c r="H687" s="20">
        <f t="shared" si="27"/>
        <v>1</v>
      </c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  <c r="BT687" s="61"/>
      <c r="BU687" s="61"/>
      <c r="BV687" s="61"/>
      <c r="BW687" s="61"/>
    </row>
    <row r="688" spans="1:75" s="37" customFormat="1">
      <c r="A688" s="37" t="s">
        <v>184</v>
      </c>
      <c r="C688" s="38"/>
      <c r="E688" s="39">
        <v>246.41582055876299</v>
      </c>
      <c r="F688" s="39">
        <v>246.41582055876299</v>
      </c>
      <c r="G688" s="40">
        <f t="shared" si="26"/>
        <v>0</v>
      </c>
      <c r="H688" s="40">
        <f t="shared" si="27"/>
        <v>1</v>
      </c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0"/>
      <c r="BQ688" s="60"/>
      <c r="BR688" s="60"/>
      <c r="BS688" s="60"/>
      <c r="BT688" s="60"/>
      <c r="BU688" s="60"/>
      <c r="BV688" s="60"/>
      <c r="BW688" s="60"/>
    </row>
    <row r="689" spans="1:75" s="18" customFormat="1">
      <c r="A689" s="18" t="s">
        <v>187</v>
      </c>
      <c r="C689" s="19"/>
      <c r="D689" s="18" t="s">
        <v>1</v>
      </c>
      <c r="E689" s="20">
        <v>246.41582055876299</v>
      </c>
      <c r="F689" s="20">
        <v>246.41582055876299</v>
      </c>
      <c r="G689" s="20">
        <f t="shared" si="26"/>
        <v>0</v>
      </c>
      <c r="H689" s="20">
        <f t="shared" si="27"/>
        <v>1</v>
      </c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  <c r="BT689" s="61"/>
      <c r="BU689" s="61"/>
      <c r="BV689" s="61"/>
      <c r="BW689" s="61"/>
    </row>
    <row r="690" spans="1:75" s="18" customFormat="1">
      <c r="A690" s="18">
        <v>3</v>
      </c>
      <c r="B690" s="18" t="s">
        <v>10</v>
      </c>
      <c r="C690" s="19" t="s">
        <v>30</v>
      </c>
      <c r="E690" s="20">
        <v>246.41582055876299</v>
      </c>
      <c r="F690" s="20">
        <v>246.41582055876299</v>
      </c>
      <c r="G690" s="20">
        <f t="shared" si="26"/>
        <v>0</v>
      </c>
      <c r="H690" s="20">
        <f t="shared" si="27"/>
        <v>1</v>
      </c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  <c r="BT690" s="61"/>
      <c r="BU690" s="61"/>
      <c r="BV690" s="61"/>
      <c r="BW690" s="61"/>
    </row>
    <row r="691" spans="1:75" s="18" customFormat="1">
      <c r="A691" s="18">
        <v>32</v>
      </c>
      <c r="B691" s="18" t="s">
        <v>31</v>
      </c>
      <c r="C691" s="19" t="s">
        <v>30</v>
      </c>
      <c r="E691" s="20">
        <v>246.41582055876299</v>
      </c>
      <c r="F691" s="20">
        <v>246.41582055876299</v>
      </c>
      <c r="G691" s="20">
        <f t="shared" si="26"/>
        <v>0</v>
      </c>
      <c r="H691" s="20">
        <f t="shared" si="27"/>
        <v>1</v>
      </c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  <c r="BT691" s="61"/>
      <c r="BU691" s="61"/>
      <c r="BV691" s="61"/>
      <c r="BW691" s="61"/>
    </row>
    <row r="692" spans="1:75" s="18" customFormat="1">
      <c r="A692" s="18">
        <v>329</v>
      </c>
      <c r="B692" s="18" t="s">
        <v>21</v>
      </c>
      <c r="C692" s="19" t="s">
        <v>30</v>
      </c>
      <c r="E692" s="20">
        <v>246.41582055876299</v>
      </c>
      <c r="F692" s="20">
        <v>246.41582055876299</v>
      </c>
      <c r="G692" s="20">
        <f t="shared" si="26"/>
        <v>0</v>
      </c>
      <c r="H692" s="20">
        <f t="shared" si="27"/>
        <v>1</v>
      </c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  <c r="BT692" s="61"/>
      <c r="BU692" s="61"/>
      <c r="BV692" s="61"/>
      <c r="BW692" s="61"/>
    </row>
    <row r="693" spans="1:75" s="37" customFormat="1">
      <c r="A693" s="37" t="s">
        <v>185</v>
      </c>
      <c r="C693" s="38"/>
      <c r="E693" s="39">
        <v>2100</v>
      </c>
      <c r="F693" s="39">
        <v>2100</v>
      </c>
      <c r="G693" s="40">
        <f t="shared" si="26"/>
        <v>0</v>
      </c>
      <c r="H693" s="40">
        <f t="shared" si="27"/>
        <v>1</v>
      </c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</row>
    <row r="694" spans="1:75" s="18" customFormat="1">
      <c r="A694" s="18" t="s">
        <v>187</v>
      </c>
      <c r="C694" s="19"/>
      <c r="E694" s="20">
        <v>2100</v>
      </c>
      <c r="F694" s="20">
        <v>2100</v>
      </c>
      <c r="G694" s="20">
        <f t="shared" si="26"/>
        <v>0</v>
      </c>
      <c r="H694" s="20">
        <f t="shared" si="27"/>
        <v>1</v>
      </c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  <c r="BT694" s="61"/>
      <c r="BU694" s="61"/>
      <c r="BV694" s="61"/>
      <c r="BW694" s="61"/>
    </row>
    <row r="695" spans="1:75" s="18" customFormat="1">
      <c r="A695" s="18">
        <v>3</v>
      </c>
      <c r="B695" s="18" t="s">
        <v>10</v>
      </c>
      <c r="C695" s="19" t="s">
        <v>47</v>
      </c>
      <c r="D695" s="18" t="s">
        <v>1</v>
      </c>
      <c r="E695" s="20">
        <v>2100</v>
      </c>
      <c r="F695" s="20">
        <v>2100</v>
      </c>
      <c r="G695" s="20">
        <f t="shared" si="26"/>
        <v>0</v>
      </c>
      <c r="H695" s="20">
        <f t="shared" si="27"/>
        <v>1</v>
      </c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  <c r="BT695" s="61"/>
      <c r="BU695" s="61"/>
      <c r="BV695" s="61"/>
      <c r="BW695" s="61"/>
    </row>
    <row r="696" spans="1:75" s="18" customFormat="1">
      <c r="A696" s="18">
        <v>32</v>
      </c>
      <c r="B696" s="18" t="s">
        <v>31</v>
      </c>
      <c r="C696" s="19" t="s">
        <v>47</v>
      </c>
      <c r="E696" s="20">
        <v>2100</v>
      </c>
      <c r="F696" s="20">
        <v>2100</v>
      </c>
      <c r="G696" s="20">
        <f t="shared" si="26"/>
        <v>0</v>
      </c>
      <c r="H696" s="20">
        <f t="shared" si="27"/>
        <v>1</v>
      </c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/>
      <c r="BW696" s="61"/>
    </row>
    <row r="697" spans="1:75" s="18" customFormat="1">
      <c r="A697" s="18">
        <v>329</v>
      </c>
      <c r="B697" s="18" t="s">
        <v>52</v>
      </c>
      <c r="C697" s="19" t="s">
        <v>47</v>
      </c>
      <c r="E697" s="20">
        <v>2100</v>
      </c>
      <c r="F697" s="20">
        <v>2100</v>
      </c>
      <c r="G697" s="20">
        <f t="shared" si="26"/>
        <v>0</v>
      </c>
      <c r="H697" s="20">
        <f t="shared" si="27"/>
        <v>1</v>
      </c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/>
      <c r="BW697" s="61"/>
    </row>
    <row r="698" spans="1:75" s="37" customFormat="1">
      <c r="A698" s="37" t="s">
        <v>186</v>
      </c>
      <c r="C698" s="38"/>
      <c r="E698" s="39">
        <v>600.99940274736196</v>
      </c>
      <c r="F698" s="39">
        <v>600.99940274736196</v>
      </c>
      <c r="G698" s="40">
        <f t="shared" si="26"/>
        <v>0</v>
      </c>
      <c r="H698" s="40">
        <f t="shared" si="27"/>
        <v>1</v>
      </c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0"/>
      <c r="BQ698" s="60"/>
      <c r="BR698" s="60"/>
      <c r="BS698" s="60"/>
      <c r="BT698" s="60"/>
      <c r="BU698" s="60"/>
      <c r="BV698" s="60"/>
      <c r="BW698" s="60"/>
    </row>
    <row r="699" spans="1:75" s="18" customFormat="1" ht="18.75">
      <c r="A699" s="18" t="s">
        <v>187</v>
      </c>
      <c r="C699" s="19"/>
      <c r="D699" s="23" t="s">
        <v>1</v>
      </c>
      <c r="E699" s="20">
        <v>600.99940274736196</v>
      </c>
      <c r="F699" s="20">
        <v>600.99940274736196</v>
      </c>
      <c r="G699" s="20">
        <f t="shared" si="26"/>
        <v>0</v>
      </c>
      <c r="H699" s="20">
        <f t="shared" si="27"/>
        <v>1</v>
      </c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</row>
    <row r="700" spans="1:75" s="18" customFormat="1">
      <c r="A700" s="18">
        <v>3</v>
      </c>
      <c r="B700" s="18" t="s">
        <v>10</v>
      </c>
      <c r="C700" s="19" t="s">
        <v>47</v>
      </c>
      <c r="E700" s="20">
        <v>600.99940274736196</v>
      </c>
      <c r="F700" s="20">
        <v>600.99940274736196</v>
      </c>
      <c r="G700" s="20">
        <f t="shared" si="26"/>
        <v>0</v>
      </c>
      <c r="H700" s="20">
        <f t="shared" si="27"/>
        <v>1</v>
      </c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</row>
    <row r="701" spans="1:75" s="18" customFormat="1">
      <c r="A701" s="18">
        <v>34</v>
      </c>
      <c r="B701" s="18" t="s">
        <v>37</v>
      </c>
      <c r="C701" s="19" t="s">
        <v>47</v>
      </c>
      <c r="E701" s="20">
        <v>600.99940274736196</v>
      </c>
      <c r="F701" s="20">
        <v>600.99940274736196</v>
      </c>
      <c r="G701" s="20">
        <f t="shared" si="26"/>
        <v>0</v>
      </c>
      <c r="H701" s="20">
        <f t="shared" si="27"/>
        <v>1</v>
      </c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  <c r="BT701" s="61"/>
      <c r="BU701" s="61"/>
      <c r="BV701" s="61"/>
      <c r="BW701" s="61"/>
    </row>
    <row r="702" spans="1:75" s="18" customFormat="1">
      <c r="A702" s="18">
        <v>343</v>
      </c>
      <c r="B702" s="18" t="s">
        <v>39</v>
      </c>
      <c r="C702" s="19" t="s">
        <v>47</v>
      </c>
      <c r="E702" s="20">
        <v>600.99940274736196</v>
      </c>
      <c r="F702" s="20">
        <v>600.99940274736196</v>
      </c>
      <c r="G702" s="20">
        <f t="shared" si="26"/>
        <v>0</v>
      </c>
      <c r="H702" s="20">
        <f t="shared" si="27"/>
        <v>1</v>
      </c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</row>
    <row r="703" spans="1:75" s="37" customFormat="1">
      <c r="A703" s="37" t="s">
        <v>252</v>
      </c>
      <c r="C703" s="38"/>
      <c r="E703" s="39">
        <v>4000</v>
      </c>
      <c r="F703" s="39">
        <v>4000</v>
      </c>
      <c r="G703" s="40">
        <f t="shared" si="26"/>
        <v>0</v>
      </c>
      <c r="H703" s="40">
        <f t="shared" si="27"/>
        <v>1</v>
      </c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0"/>
      <c r="BQ703" s="60"/>
      <c r="BR703" s="60"/>
      <c r="BS703" s="60"/>
      <c r="BT703" s="60"/>
      <c r="BU703" s="60"/>
      <c r="BV703" s="60"/>
      <c r="BW703" s="60"/>
    </row>
    <row r="704" spans="1:75" s="18" customFormat="1" ht="18.75">
      <c r="A704" s="18" t="s">
        <v>187</v>
      </c>
      <c r="C704" s="19"/>
      <c r="D704" s="23" t="s">
        <v>1</v>
      </c>
      <c r="E704" s="20">
        <v>4000</v>
      </c>
      <c r="F704" s="20">
        <v>4000</v>
      </c>
      <c r="G704" s="20">
        <f t="shared" si="26"/>
        <v>0</v>
      </c>
      <c r="H704" s="20">
        <f t="shared" si="27"/>
        <v>1</v>
      </c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</row>
    <row r="705" spans="1:75" s="18" customFormat="1">
      <c r="A705" s="18">
        <v>4</v>
      </c>
      <c r="B705" s="18" t="s">
        <v>62</v>
      </c>
      <c r="C705" s="19" t="s">
        <v>30</v>
      </c>
      <c r="E705" s="20">
        <v>4000</v>
      </c>
      <c r="F705" s="20">
        <v>4000</v>
      </c>
      <c r="G705" s="20">
        <f t="shared" si="26"/>
        <v>0</v>
      </c>
      <c r="H705" s="20">
        <f t="shared" si="27"/>
        <v>1</v>
      </c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  <c r="BT705" s="61"/>
      <c r="BU705" s="61"/>
      <c r="BV705" s="61"/>
      <c r="BW705" s="61"/>
    </row>
    <row r="706" spans="1:75" s="18" customFormat="1">
      <c r="A706" s="18">
        <v>42</v>
      </c>
      <c r="B706" s="18" t="s">
        <v>63</v>
      </c>
      <c r="C706" s="19" t="s">
        <v>30</v>
      </c>
      <c r="E706" s="20">
        <v>4000</v>
      </c>
      <c r="F706" s="20">
        <v>4000</v>
      </c>
      <c r="G706" s="20">
        <f t="shared" si="26"/>
        <v>0</v>
      </c>
      <c r="H706" s="20">
        <f t="shared" si="27"/>
        <v>1</v>
      </c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  <c r="BT706" s="61"/>
      <c r="BU706" s="61"/>
      <c r="BV706" s="61"/>
      <c r="BW706" s="61"/>
    </row>
    <row r="707" spans="1:75" s="18" customFormat="1">
      <c r="A707" s="18">
        <v>422</v>
      </c>
      <c r="B707" s="18" t="s">
        <v>64</v>
      </c>
      <c r="C707" s="19" t="s">
        <v>30</v>
      </c>
      <c r="E707" s="20">
        <v>4000</v>
      </c>
      <c r="F707" s="20">
        <v>4000</v>
      </c>
      <c r="G707" s="20">
        <f t="shared" si="26"/>
        <v>0</v>
      </c>
      <c r="H707" s="20">
        <f t="shared" si="27"/>
        <v>1</v>
      </c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  <c r="BT707" s="61"/>
      <c r="BU707" s="61"/>
      <c r="BV707" s="61"/>
      <c r="BW707" s="61"/>
    </row>
    <row r="708" spans="1:75" s="42" customFormat="1" ht="15.75">
      <c r="A708" s="42" t="s">
        <v>85</v>
      </c>
      <c r="C708" s="43"/>
      <c r="E708" s="44">
        <v>20300</v>
      </c>
      <c r="F708" s="44">
        <v>0</v>
      </c>
      <c r="G708" s="44">
        <f t="shared" si="26"/>
        <v>-20300</v>
      </c>
      <c r="H708" s="44">
        <f t="shared" si="27"/>
        <v>0</v>
      </c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</row>
    <row r="709" spans="1:75" s="37" customFormat="1">
      <c r="A709" s="37" t="s">
        <v>188</v>
      </c>
      <c r="C709" s="38"/>
      <c r="E709" s="39">
        <v>20300</v>
      </c>
      <c r="F709" s="39">
        <v>0</v>
      </c>
      <c r="G709" s="40">
        <f t="shared" si="26"/>
        <v>-20300</v>
      </c>
      <c r="H709" s="40">
        <f t="shared" si="27"/>
        <v>0</v>
      </c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0"/>
      <c r="BQ709" s="60"/>
      <c r="BR709" s="60"/>
      <c r="BS709" s="60"/>
      <c r="BT709" s="60"/>
      <c r="BU709" s="60"/>
      <c r="BV709" s="60"/>
      <c r="BW709" s="60"/>
    </row>
    <row r="710" spans="1:75" s="18" customFormat="1">
      <c r="A710" s="18" t="s">
        <v>189</v>
      </c>
      <c r="C710" s="19"/>
      <c r="D710" s="18" t="s">
        <v>1</v>
      </c>
      <c r="E710" s="20">
        <v>20300</v>
      </c>
      <c r="F710" s="20">
        <v>0</v>
      </c>
      <c r="G710" s="20">
        <f t="shared" si="26"/>
        <v>-20300</v>
      </c>
      <c r="H710" s="20">
        <f t="shared" si="27"/>
        <v>0</v>
      </c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  <c r="BT710" s="61"/>
      <c r="BU710" s="61"/>
      <c r="BV710" s="61"/>
      <c r="BW710" s="61"/>
    </row>
    <row r="711" spans="1:75" s="18" customFormat="1">
      <c r="A711" s="18">
        <v>4</v>
      </c>
      <c r="B711" s="18" t="s">
        <v>62</v>
      </c>
      <c r="C711" s="19" t="s">
        <v>88</v>
      </c>
      <c r="E711" s="20">
        <v>20300</v>
      </c>
      <c r="F711" s="20">
        <v>0</v>
      </c>
      <c r="G711" s="20">
        <f t="shared" si="26"/>
        <v>-20300</v>
      </c>
      <c r="H711" s="20">
        <f t="shared" si="27"/>
        <v>0</v>
      </c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  <c r="BT711" s="61"/>
      <c r="BU711" s="61"/>
      <c r="BV711" s="61"/>
      <c r="BW711" s="61"/>
    </row>
    <row r="712" spans="1:75" s="18" customFormat="1">
      <c r="A712" s="18">
        <v>42</v>
      </c>
      <c r="B712" s="18" t="s">
        <v>89</v>
      </c>
      <c r="C712" s="19" t="s">
        <v>88</v>
      </c>
      <c r="E712" s="20">
        <v>20300</v>
      </c>
      <c r="F712" s="20">
        <v>0</v>
      </c>
      <c r="G712" s="20">
        <f t="shared" si="26"/>
        <v>-20300</v>
      </c>
      <c r="H712" s="20">
        <f t="shared" si="27"/>
        <v>0</v>
      </c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  <c r="BT712" s="61"/>
      <c r="BU712" s="61"/>
      <c r="BV712" s="61"/>
      <c r="BW712" s="61"/>
    </row>
    <row r="713" spans="1:75" s="18" customFormat="1">
      <c r="A713" s="18">
        <v>421</v>
      </c>
      <c r="B713" s="18" t="s">
        <v>90</v>
      </c>
      <c r="C713" s="19" t="s">
        <v>88</v>
      </c>
      <c r="E713" s="20">
        <v>20300</v>
      </c>
      <c r="F713" s="20">
        <v>0</v>
      </c>
      <c r="G713" s="20">
        <f t="shared" ref="G713:G719" si="28">F713-E713</f>
        <v>-20300</v>
      </c>
      <c r="H713" s="20">
        <f t="shared" si="27"/>
        <v>0</v>
      </c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  <c r="BT713" s="61"/>
      <c r="BU713" s="61"/>
      <c r="BV713" s="61"/>
      <c r="BW713" s="61"/>
    </row>
    <row r="714" spans="1:75" s="42" customFormat="1" ht="15.75">
      <c r="A714" s="42" t="s">
        <v>123</v>
      </c>
      <c r="C714" s="43"/>
      <c r="E714" s="44">
        <v>2000</v>
      </c>
      <c r="F714" s="44">
        <v>2000</v>
      </c>
      <c r="G714" s="44">
        <f t="shared" si="28"/>
        <v>0</v>
      </c>
      <c r="H714" s="44">
        <f t="shared" si="27"/>
        <v>1</v>
      </c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</row>
    <row r="715" spans="1:75" s="37" customFormat="1">
      <c r="A715" s="37" t="s">
        <v>190</v>
      </c>
      <c r="C715" s="38"/>
      <c r="E715" s="39">
        <v>2000</v>
      </c>
      <c r="F715" s="39">
        <v>2000</v>
      </c>
      <c r="G715" s="40">
        <f t="shared" si="28"/>
        <v>0</v>
      </c>
      <c r="H715" s="40">
        <f t="shared" si="27"/>
        <v>1</v>
      </c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0"/>
      <c r="BQ715" s="60"/>
      <c r="BR715" s="60"/>
      <c r="BS715" s="60"/>
      <c r="BT715" s="60"/>
      <c r="BU715" s="60"/>
      <c r="BV715" s="60"/>
      <c r="BW715" s="60"/>
    </row>
    <row r="716" spans="1:75" s="18" customFormat="1">
      <c r="A716" s="18" t="s">
        <v>189</v>
      </c>
      <c r="C716" s="19"/>
      <c r="E716" s="20">
        <v>2000</v>
      </c>
      <c r="F716" s="20">
        <v>2000</v>
      </c>
      <c r="G716" s="20">
        <f t="shared" si="28"/>
        <v>0</v>
      </c>
      <c r="H716" s="20">
        <f t="shared" si="27"/>
        <v>1</v>
      </c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  <c r="BT716" s="61"/>
      <c r="BU716" s="61"/>
      <c r="BV716" s="61"/>
      <c r="BW716" s="61"/>
    </row>
    <row r="717" spans="1:75" s="18" customFormat="1">
      <c r="A717" s="18">
        <v>3</v>
      </c>
      <c r="B717" s="18" t="s">
        <v>10</v>
      </c>
      <c r="C717" s="19" t="s">
        <v>115</v>
      </c>
      <c r="E717" s="20">
        <v>2000</v>
      </c>
      <c r="F717" s="20">
        <v>2000</v>
      </c>
      <c r="G717" s="20">
        <f t="shared" si="28"/>
        <v>0</v>
      </c>
      <c r="H717" s="20">
        <f t="shared" si="27"/>
        <v>1</v>
      </c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  <c r="BT717" s="61"/>
      <c r="BU717" s="61"/>
      <c r="BV717" s="61"/>
      <c r="BW717" s="61"/>
    </row>
    <row r="718" spans="1:75" s="18" customFormat="1">
      <c r="A718" s="18">
        <v>32</v>
      </c>
      <c r="B718" s="18" t="s">
        <v>31</v>
      </c>
      <c r="C718" s="19" t="s">
        <v>115</v>
      </c>
      <c r="E718" s="20">
        <v>2000</v>
      </c>
      <c r="F718" s="20">
        <v>2000</v>
      </c>
      <c r="G718" s="20">
        <f t="shared" si="28"/>
        <v>0</v>
      </c>
      <c r="H718" s="20">
        <f t="shared" si="27"/>
        <v>1</v>
      </c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  <c r="BT718" s="61"/>
      <c r="BU718" s="61"/>
      <c r="BV718" s="61"/>
      <c r="BW718" s="61"/>
    </row>
    <row r="719" spans="1:75" s="18" customFormat="1">
      <c r="A719" s="18">
        <v>323</v>
      </c>
      <c r="B719" s="18" t="s">
        <v>34</v>
      </c>
      <c r="C719" s="19" t="s">
        <v>115</v>
      </c>
      <c r="E719" s="20">
        <v>2000</v>
      </c>
      <c r="F719" s="20">
        <v>2000</v>
      </c>
      <c r="G719" s="20">
        <f t="shared" si="28"/>
        <v>0</v>
      </c>
      <c r="H719" s="20">
        <f t="shared" si="27"/>
        <v>1</v>
      </c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  <c r="BT719" s="61"/>
      <c r="BU719" s="61"/>
      <c r="BV719" s="61"/>
      <c r="BW719" s="61"/>
    </row>
    <row r="720" spans="1:75" s="18" customFormat="1">
      <c r="C720" s="19"/>
      <c r="E720" s="20"/>
      <c r="F720" s="20"/>
      <c r="G720" s="20"/>
      <c r="H720" s="2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  <c r="BT720" s="61"/>
      <c r="BU720" s="61"/>
      <c r="BV720" s="61"/>
      <c r="BW720" s="61"/>
    </row>
    <row r="721" spans="1:75" s="18" customFormat="1">
      <c r="C721" s="19"/>
      <c r="E721" s="20"/>
      <c r="F721" s="20"/>
      <c r="G721" s="20"/>
      <c r="H721" s="2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  <c r="BT721" s="61"/>
      <c r="BU721" s="61"/>
      <c r="BV721" s="61"/>
      <c r="BW721" s="61"/>
    </row>
    <row r="722" spans="1:75" s="18" customFormat="1">
      <c r="C722" s="19"/>
      <c r="E722" s="20"/>
      <c r="F722" s="20"/>
      <c r="G722" s="20"/>
      <c r="H722" s="2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  <c r="BT722" s="61"/>
      <c r="BU722" s="61"/>
      <c r="BV722" s="61"/>
      <c r="BW722" s="61"/>
    </row>
    <row r="724" spans="1:75" ht="11.45" customHeight="1">
      <c r="A724" s="30">
        <v>11</v>
      </c>
      <c r="B724" s="31" t="s">
        <v>191</v>
      </c>
    </row>
    <row r="725" spans="1:75" ht="11.45" customHeight="1">
      <c r="A725" s="30" t="s">
        <v>192</v>
      </c>
      <c r="B725" s="31" t="s">
        <v>193</v>
      </c>
    </row>
    <row r="726" spans="1:75" ht="11.45" customHeight="1">
      <c r="A726" s="30">
        <v>31</v>
      </c>
      <c r="B726" s="31" t="s">
        <v>194</v>
      </c>
    </row>
    <row r="727" spans="1:75" ht="11.45" customHeight="1">
      <c r="A727" s="30" t="s">
        <v>195</v>
      </c>
      <c r="B727" s="31" t="s">
        <v>196</v>
      </c>
    </row>
    <row r="728" spans="1:75" ht="11.45" customHeight="1">
      <c r="A728" s="30">
        <v>41</v>
      </c>
      <c r="B728" s="31" t="s">
        <v>292</v>
      </c>
    </row>
    <row r="729" spans="1:75" ht="11.45" customHeight="1">
      <c r="A729" s="30" t="s">
        <v>198</v>
      </c>
      <c r="B729" s="31" t="s">
        <v>197</v>
      </c>
    </row>
    <row r="730" spans="1:75" ht="11.45" customHeight="1">
      <c r="A730" s="30">
        <v>51</v>
      </c>
      <c r="B730" s="31" t="s">
        <v>199</v>
      </c>
    </row>
    <row r="731" spans="1:75" ht="11.45" customHeight="1">
      <c r="A731" s="30" t="s">
        <v>200</v>
      </c>
      <c r="B731" s="31" t="s">
        <v>201</v>
      </c>
    </row>
    <row r="732" spans="1:75" ht="11.45" customHeight="1">
      <c r="A732" s="30">
        <v>52</v>
      </c>
      <c r="B732" s="31" t="s">
        <v>202</v>
      </c>
    </row>
    <row r="733" spans="1:75" ht="11.45" customHeight="1">
      <c r="A733" s="30" t="s">
        <v>203</v>
      </c>
      <c r="B733" s="31" t="s">
        <v>204</v>
      </c>
    </row>
    <row r="734" spans="1:75" ht="11.45" customHeight="1">
      <c r="A734" s="30">
        <v>54</v>
      </c>
      <c r="B734" s="31" t="s">
        <v>205</v>
      </c>
    </row>
    <row r="735" spans="1:75" ht="11.45" customHeight="1">
      <c r="A735" s="30">
        <v>55</v>
      </c>
      <c r="B735" s="31" t="s">
        <v>206</v>
      </c>
    </row>
    <row r="736" spans="1:75" ht="11.45" customHeight="1">
      <c r="A736" s="31">
        <v>56</v>
      </c>
      <c r="B736" s="31" t="s">
        <v>207</v>
      </c>
    </row>
    <row r="737" spans="1:7" ht="11.45" customHeight="1">
      <c r="A737" s="31">
        <v>84</v>
      </c>
      <c r="B737" s="31" t="s">
        <v>208</v>
      </c>
    </row>
    <row r="738" spans="1:7" s="53" customFormat="1">
      <c r="A738" s="75">
        <v>92</v>
      </c>
      <c r="B738" s="76" t="s">
        <v>278</v>
      </c>
      <c r="C738" s="71"/>
      <c r="E738" s="72"/>
      <c r="F738" s="72"/>
      <c r="G738" s="73"/>
    </row>
    <row r="739" spans="1:7" s="53" customFormat="1">
      <c r="C739" s="71"/>
      <c r="E739" s="72"/>
      <c r="F739" s="72"/>
      <c r="G739" s="73"/>
    </row>
    <row r="740" spans="1:7" s="53" customFormat="1">
      <c r="C740" s="71"/>
      <c r="E740" s="72"/>
      <c r="F740" s="72"/>
      <c r="G740" s="73"/>
    </row>
    <row r="741" spans="1:7" s="53" customFormat="1">
      <c r="C741" s="71"/>
      <c r="E741" s="72"/>
      <c r="F741" s="72"/>
      <c r="G741" s="73"/>
    </row>
    <row r="742" spans="1:7" s="53" customFormat="1">
      <c r="C742" s="71"/>
      <c r="E742" s="72"/>
      <c r="F742" s="72"/>
      <c r="G742" s="73"/>
    </row>
    <row r="743" spans="1:7" s="53" customFormat="1">
      <c r="C743" s="71"/>
      <c r="E743" s="72"/>
      <c r="F743" s="72"/>
      <c r="G743" s="73"/>
    </row>
    <row r="744" spans="1:7" s="53" customFormat="1">
      <c r="C744" s="71"/>
      <c r="E744" s="72"/>
      <c r="F744" s="72"/>
      <c r="G744" s="73"/>
    </row>
    <row r="745" spans="1:7" s="53" customFormat="1">
      <c r="C745" s="71"/>
      <c r="E745" s="72"/>
      <c r="F745" s="72"/>
      <c r="G745" s="73"/>
    </row>
    <row r="746" spans="1:7" s="53" customFormat="1">
      <c r="C746" s="71"/>
      <c r="E746" s="72"/>
      <c r="F746" s="72"/>
      <c r="G746" s="73"/>
    </row>
    <row r="747" spans="1:7" s="53" customFormat="1">
      <c r="C747" s="71"/>
      <c r="E747" s="72"/>
      <c r="F747" s="72"/>
      <c r="G747" s="73"/>
    </row>
    <row r="748" spans="1:7" s="53" customFormat="1">
      <c r="C748" s="71"/>
      <c r="E748" s="72"/>
      <c r="F748" s="72"/>
      <c r="G748" s="73"/>
    </row>
    <row r="749" spans="1:7" s="53" customFormat="1">
      <c r="C749" s="71"/>
      <c r="E749" s="72"/>
      <c r="F749" s="72"/>
      <c r="G749" s="73"/>
    </row>
    <row r="750" spans="1:7" s="53" customFormat="1">
      <c r="C750" s="71"/>
      <c r="E750" s="72"/>
      <c r="F750" s="72"/>
      <c r="G750" s="73"/>
    </row>
    <row r="751" spans="1:7" s="53" customFormat="1">
      <c r="C751" s="71"/>
      <c r="E751" s="72"/>
      <c r="F751" s="72"/>
      <c r="G751" s="73"/>
    </row>
    <row r="752" spans="1:7" s="53" customFormat="1">
      <c r="C752" s="71"/>
      <c r="E752" s="72"/>
      <c r="F752" s="72"/>
      <c r="G752" s="73"/>
    </row>
    <row r="753" spans="3:7" s="53" customFormat="1">
      <c r="C753" s="71"/>
      <c r="E753" s="72"/>
      <c r="F753" s="72"/>
      <c r="G753" s="73"/>
    </row>
    <row r="754" spans="3:7" s="53" customFormat="1">
      <c r="C754" s="71"/>
      <c r="E754" s="72"/>
      <c r="F754" s="72"/>
      <c r="G754" s="73"/>
    </row>
    <row r="755" spans="3:7" s="53" customFormat="1">
      <c r="C755" s="71"/>
      <c r="E755" s="72"/>
      <c r="F755" s="72"/>
      <c r="G755" s="73"/>
    </row>
    <row r="756" spans="3:7" s="53" customFormat="1">
      <c r="C756" s="71"/>
      <c r="E756" s="72"/>
      <c r="F756" s="72"/>
      <c r="G756" s="73"/>
    </row>
    <row r="757" spans="3:7" s="53" customFormat="1">
      <c r="C757" s="71"/>
      <c r="E757" s="72"/>
      <c r="F757" s="72"/>
      <c r="G757" s="73"/>
    </row>
    <row r="758" spans="3:7" s="53" customFormat="1">
      <c r="C758" s="71"/>
      <c r="E758" s="72"/>
      <c r="F758" s="72"/>
      <c r="G758" s="73"/>
    </row>
    <row r="759" spans="3:7" s="53" customFormat="1">
      <c r="C759" s="71"/>
      <c r="E759" s="72"/>
      <c r="F759" s="72"/>
      <c r="G759" s="73"/>
    </row>
    <row r="760" spans="3:7" s="53" customFormat="1">
      <c r="C760" s="71"/>
      <c r="E760" s="72"/>
      <c r="F760" s="72"/>
      <c r="G760" s="73"/>
    </row>
    <row r="761" spans="3:7" s="53" customFormat="1">
      <c r="C761" s="71"/>
      <c r="E761" s="72"/>
      <c r="F761" s="72"/>
      <c r="G761" s="73"/>
    </row>
    <row r="762" spans="3:7" s="53" customFormat="1">
      <c r="C762" s="71"/>
      <c r="E762" s="72"/>
      <c r="F762" s="72"/>
      <c r="G762" s="73"/>
    </row>
    <row r="763" spans="3:7" s="53" customFormat="1">
      <c r="C763" s="71"/>
      <c r="E763" s="72"/>
      <c r="F763" s="72"/>
      <c r="G763" s="73"/>
    </row>
    <row r="764" spans="3:7" s="53" customFormat="1">
      <c r="C764" s="71"/>
      <c r="E764" s="72"/>
      <c r="F764" s="72"/>
      <c r="G764" s="73"/>
    </row>
    <row r="765" spans="3:7" s="53" customFormat="1">
      <c r="C765" s="71"/>
      <c r="E765" s="72"/>
      <c r="F765" s="72"/>
      <c r="G765" s="73"/>
    </row>
    <row r="766" spans="3:7" s="53" customFormat="1">
      <c r="C766" s="71"/>
      <c r="E766" s="72"/>
      <c r="F766" s="72"/>
      <c r="G766" s="73"/>
    </row>
    <row r="767" spans="3:7" s="53" customFormat="1">
      <c r="C767" s="71"/>
      <c r="E767" s="72"/>
      <c r="F767" s="72"/>
      <c r="G767" s="73"/>
    </row>
    <row r="768" spans="3:7" s="53" customFormat="1">
      <c r="C768" s="71"/>
      <c r="E768" s="72"/>
      <c r="F768" s="72"/>
      <c r="G768" s="73"/>
    </row>
    <row r="769" spans="3:7" s="53" customFormat="1">
      <c r="C769" s="71"/>
      <c r="E769" s="72"/>
      <c r="F769" s="72"/>
      <c r="G769" s="73"/>
    </row>
    <row r="770" spans="3:7" s="53" customFormat="1">
      <c r="C770" s="71"/>
      <c r="E770" s="72"/>
      <c r="F770" s="72"/>
      <c r="G770" s="73"/>
    </row>
    <row r="771" spans="3:7" s="53" customFormat="1">
      <c r="C771" s="71"/>
      <c r="E771" s="72"/>
      <c r="F771" s="72"/>
      <c r="G771" s="73"/>
    </row>
    <row r="772" spans="3:7" s="53" customFormat="1">
      <c r="C772" s="71"/>
      <c r="E772" s="72"/>
      <c r="F772" s="72"/>
      <c r="G772" s="73"/>
    </row>
    <row r="773" spans="3:7" s="53" customFormat="1">
      <c r="C773" s="71"/>
      <c r="E773" s="72"/>
      <c r="F773" s="72"/>
      <c r="G773" s="73"/>
    </row>
    <row r="774" spans="3:7" s="53" customFormat="1">
      <c r="C774" s="71"/>
      <c r="E774" s="72"/>
      <c r="F774" s="72"/>
      <c r="G774" s="73"/>
    </row>
    <row r="775" spans="3:7" s="53" customFormat="1">
      <c r="C775" s="71"/>
      <c r="E775" s="72"/>
      <c r="F775" s="72"/>
      <c r="G775" s="73"/>
    </row>
    <row r="776" spans="3:7" s="53" customFormat="1">
      <c r="C776" s="71"/>
      <c r="E776" s="72"/>
      <c r="F776" s="72"/>
      <c r="G776" s="73"/>
    </row>
    <row r="777" spans="3:7" s="53" customFormat="1">
      <c r="C777" s="71"/>
      <c r="E777" s="72"/>
      <c r="F777" s="72"/>
      <c r="G777" s="73"/>
    </row>
    <row r="778" spans="3:7" s="53" customFormat="1">
      <c r="C778" s="71"/>
      <c r="E778" s="72"/>
      <c r="F778" s="72"/>
      <c r="G778" s="73"/>
    </row>
    <row r="779" spans="3:7" s="53" customFormat="1">
      <c r="C779" s="71"/>
      <c r="E779" s="72"/>
      <c r="F779" s="72"/>
      <c r="G779" s="73"/>
    </row>
    <row r="780" spans="3:7" s="53" customFormat="1">
      <c r="C780" s="71"/>
      <c r="E780" s="72"/>
      <c r="F780" s="72"/>
      <c r="G780" s="73"/>
    </row>
    <row r="781" spans="3:7" s="53" customFormat="1">
      <c r="C781" s="71"/>
      <c r="E781" s="72"/>
      <c r="F781" s="72"/>
      <c r="G781" s="73"/>
    </row>
    <row r="782" spans="3:7" s="53" customFormat="1">
      <c r="C782" s="71"/>
      <c r="E782" s="72"/>
      <c r="F782" s="72"/>
      <c r="G782" s="73"/>
    </row>
    <row r="783" spans="3:7" s="53" customFormat="1">
      <c r="C783" s="71"/>
      <c r="E783" s="72"/>
      <c r="F783" s="72"/>
      <c r="G783" s="73"/>
    </row>
    <row r="784" spans="3:7" s="53" customFormat="1">
      <c r="C784" s="71"/>
      <c r="E784" s="72"/>
      <c r="F784" s="72"/>
      <c r="G784" s="73"/>
    </row>
    <row r="785" spans="3:7" s="53" customFormat="1">
      <c r="C785" s="71"/>
      <c r="E785" s="72"/>
      <c r="F785" s="72"/>
      <c r="G785" s="73"/>
    </row>
    <row r="786" spans="3:7" s="53" customFormat="1">
      <c r="C786" s="71"/>
      <c r="E786" s="72"/>
      <c r="F786" s="72"/>
      <c r="G786" s="73"/>
    </row>
    <row r="787" spans="3:7" s="53" customFormat="1">
      <c r="C787" s="71"/>
      <c r="E787" s="72"/>
      <c r="F787" s="72"/>
      <c r="G787" s="73"/>
    </row>
    <row r="788" spans="3:7" s="53" customFormat="1">
      <c r="C788" s="71"/>
      <c r="E788" s="72"/>
      <c r="F788" s="72"/>
      <c r="G788" s="73"/>
    </row>
    <row r="789" spans="3:7" s="53" customFormat="1">
      <c r="C789" s="71"/>
      <c r="E789" s="72"/>
      <c r="F789" s="72"/>
      <c r="G789" s="73"/>
    </row>
    <row r="790" spans="3:7" s="53" customFormat="1">
      <c r="C790" s="71"/>
      <c r="E790" s="72"/>
      <c r="F790" s="72"/>
      <c r="G790" s="73"/>
    </row>
    <row r="791" spans="3:7" s="53" customFormat="1">
      <c r="C791" s="71"/>
      <c r="E791" s="72"/>
      <c r="F791" s="72"/>
      <c r="G791" s="73"/>
    </row>
    <row r="792" spans="3:7" s="53" customFormat="1">
      <c r="C792" s="71"/>
      <c r="E792" s="72"/>
      <c r="F792" s="72"/>
      <c r="G792" s="73"/>
    </row>
    <row r="793" spans="3:7" s="53" customFormat="1">
      <c r="C793" s="71"/>
      <c r="E793" s="72"/>
      <c r="F793" s="72"/>
      <c r="G793" s="73"/>
    </row>
    <row r="794" spans="3:7" s="53" customFormat="1">
      <c r="C794" s="71"/>
      <c r="E794" s="72"/>
      <c r="F794" s="72"/>
      <c r="G794" s="73"/>
    </row>
    <row r="795" spans="3:7" s="53" customFormat="1">
      <c r="C795" s="71"/>
      <c r="E795" s="72"/>
      <c r="F795" s="72"/>
      <c r="G795" s="73"/>
    </row>
    <row r="796" spans="3:7" s="53" customFormat="1">
      <c r="C796" s="71"/>
      <c r="E796" s="72"/>
      <c r="F796" s="72"/>
      <c r="G796" s="73"/>
    </row>
    <row r="797" spans="3:7" s="53" customFormat="1">
      <c r="C797" s="71"/>
      <c r="E797" s="72"/>
      <c r="F797" s="72"/>
      <c r="G797" s="73"/>
    </row>
    <row r="798" spans="3:7" s="53" customFormat="1">
      <c r="C798" s="71"/>
      <c r="E798" s="72"/>
      <c r="F798" s="72"/>
      <c r="G798" s="73"/>
    </row>
    <row r="799" spans="3:7" s="53" customFormat="1">
      <c r="C799" s="71"/>
      <c r="E799" s="72"/>
      <c r="F799" s="72"/>
      <c r="G799" s="73"/>
    </row>
    <row r="800" spans="3:7" s="53" customFormat="1">
      <c r="C800" s="71"/>
      <c r="E800" s="72"/>
      <c r="F800" s="72"/>
      <c r="G800" s="73"/>
    </row>
    <row r="801" spans="3:7" s="53" customFormat="1">
      <c r="C801" s="71"/>
      <c r="E801" s="72"/>
      <c r="F801" s="72"/>
      <c r="G801" s="73"/>
    </row>
    <row r="802" spans="3:7" s="53" customFormat="1">
      <c r="C802" s="71"/>
      <c r="E802" s="72"/>
      <c r="F802" s="72"/>
      <c r="G802" s="73"/>
    </row>
    <row r="803" spans="3:7" s="53" customFormat="1">
      <c r="C803" s="71"/>
      <c r="E803" s="72"/>
      <c r="F803" s="72"/>
      <c r="G803" s="73"/>
    </row>
    <row r="804" spans="3:7" s="53" customFormat="1">
      <c r="C804" s="71"/>
      <c r="E804" s="72"/>
      <c r="F804" s="72"/>
      <c r="G804" s="73"/>
    </row>
    <row r="805" spans="3:7" s="53" customFormat="1">
      <c r="C805" s="71"/>
      <c r="E805" s="72"/>
      <c r="F805" s="72"/>
      <c r="G805" s="73"/>
    </row>
    <row r="806" spans="3:7" s="53" customFormat="1">
      <c r="C806" s="71"/>
      <c r="E806" s="72"/>
      <c r="F806" s="72"/>
      <c r="G806" s="73"/>
    </row>
    <row r="807" spans="3:7" s="53" customFormat="1">
      <c r="C807" s="71"/>
      <c r="E807" s="72"/>
      <c r="F807" s="72"/>
      <c r="G807" s="73"/>
    </row>
    <row r="808" spans="3:7" s="53" customFormat="1">
      <c r="C808" s="71"/>
      <c r="E808" s="72"/>
      <c r="F808" s="72"/>
      <c r="G808" s="73"/>
    </row>
    <row r="809" spans="3:7" s="53" customFormat="1">
      <c r="C809" s="71"/>
      <c r="E809" s="72"/>
      <c r="F809" s="72"/>
      <c r="G809" s="73"/>
    </row>
    <row r="810" spans="3:7" s="53" customFormat="1">
      <c r="C810" s="71"/>
      <c r="E810" s="72"/>
      <c r="F810" s="72"/>
      <c r="G810" s="73"/>
    </row>
    <row r="811" spans="3:7" s="53" customFormat="1">
      <c r="C811" s="71"/>
      <c r="E811" s="72"/>
      <c r="F811" s="72"/>
      <c r="G811" s="73"/>
    </row>
    <row r="812" spans="3:7" s="53" customFormat="1">
      <c r="C812" s="71"/>
      <c r="E812" s="72"/>
      <c r="F812" s="72"/>
      <c r="G812" s="73"/>
    </row>
    <row r="813" spans="3:7" s="53" customFormat="1">
      <c r="C813" s="71"/>
      <c r="E813" s="72"/>
      <c r="F813" s="72"/>
      <c r="G813" s="73"/>
    </row>
    <row r="814" spans="3:7" s="53" customFormat="1">
      <c r="C814" s="71"/>
      <c r="E814" s="72"/>
      <c r="F814" s="72"/>
      <c r="G814" s="73"/>
    </row>
    <row r="815" spans="3:7" s="53" customFormat="1">
      <c r="C815" s="71"/>
      <c r="E815" s="72"/>
      <c r="F815" s="72"/>
      <c r="G815" s="73"/>
    </row>
    <row r="816" spans="3:7" s="53" customFormat="1">
      <c r="C816" s="71"/>
      <c r="E816" s="72"/>
      <c r="F816" s="72"/>
      <c r="G816" s="73"/>
    </row>
    <row r="817" spans="3:7" s="53" customFormat="1">
      <c r="C817" s="71"/>
      <c r="E817" s="72"/>
      <c r="F817" s="72"/>
      <c r="G817" s="73"/>
    </row>
    <row r="818" spans="3:7" s="53" customFormat="1">
      <c r="C818" s="71"/>
      <c r="E818" s="72"/>
      <c r="F818" s="72"/>
      <c r="G818" s="73"/>
    </row>
    <row r="819" spans="3:7" s="53" customFormat="1">
      <c r="C819" s="71"/>
      <c r="E819" s="72"/>
      <c r="F819" s="72"/>
      <c r="G819" s="73"/>
    </row>
    <row r="820" spans="3:7" s="53" customFormat="1">
      <c r="C820" s="71"/>
      <c r="E820" s="72"/>
      <c r="F820" s="72"/>
      <c r="G820" s="73"/>
    </row>
    <row r="821" spans="3:7" s="53" customFormat="1">
      <c r="C821" s="71"/>
      <c r="E821" s="72"/>
      <c r="F821" s="72"/>
      <c r="G821" s="73"/>
    </row>
    <row r="822" spans="3:7" s="53" customFormat="1">
      <c r="C822" s="71"/>
      <c r="E822" s="72"/>
      <c r="F822" s="72"/>
      <c r="G822" s="73"/>
    </row>
    <row r="823" spans="3:7" s="53" customFormat="1">
      <c r="C823" s="71"/>
      <c r="E823" s="72"/>
      <c r="F823" s="72"/>
      <c r="G823" s="73"/>
    </row>
    <row r="824" spans="3:7" s="53" customFormat="1">
      <c r="C824" s="71"/>
      <c r="E824" s="72"/>
      <c r="F824" s="72"/>
      <c r="G824" s="73"/>
    </row>
    <row r="825" spans="3:7" s="53" customFormat="1">
      <c r="C825" s="71"/>
      <c r="E825" s="72"/>
      <c r="F825" s="72"/>
      <c r="G825" s="73"/>
    </row>
    <row r="826" spans="3:7" s="53" customFormat="1">
      <c r="C826" s="71"/>
      <c r="E826" s="72"/>
      <c r="F826" s="72"/>
      <c r="G826" s="73"/>
    </row>
    <row r="827" spans="3:7" s="53" customFormat="1">
      <c r="C827" s="71"/>
      <c r="E827" s="72"/>
      <c r="F827" s="72"/>
      <c r="G827" s="73"/>
    </row>
    <row r="828" spans="3:7" s="53" customFormat="1">
      <c r="C828" s="71"/>
      <c r="E828" s="72"/>
      <c r="F828" s="72"/>
      <c r="G828" s="73"/>
    </row>
    <row r="829" spans="3:7" s="53" customFormat="1">
      <c r="C829" s="71"/>
      <c r="E829" s="72"/>
      <c r="F829" s="72"/>
      <c r="G829" s="73"/>
    </row>
    <row r="830" spans="3:7" s="53" customFormat="1">
      <c r="C830" s="71"/>
      <c r="E830" s="72"/>
      <c r="F830" s="72"/>
      <c r="G830" s="73"/>
    </row>
    <row r="831" spans="3:7" s="53" customFormat="1">
      <c r="C831" s="71"/>
      <c r="E831" s="72"/>
      <c r="F831" s="72"/>
      <c r="G831" s="73"/>
    </row>
    <row r="832" spans="3:7" s="53" customFormat="1">
      <c r="C832" s="71"/>
      <c r="E832" s="72"/>
      <c r="F832" s="72"/>
      <c r="G832" s="73"/>
    </row>
    <row r="833" spans="3:7" s="53" customFormat="1">
      <c r="C833" s="71"/>
      <c r="E833" s="72"/>
      <c r="F833" s="72"/>
      <c r="G833" s="73"/>
    </row>
    <row r="834" spans="3:7" s="53" customFormat="1">
      <c r="C834" s="71"/>
      <c r="E834" s="72"/>
      <c r="F834" s="72"/>
      <c r="G834" s="73"/>
    </row>
    <row r="835" spans="3:7" s="53" customFormat="1">
      <c r="C835" s="71"/>
      <c r="E835" s="72"/>
      <c r="F835" s="72"/>
      <c r="G835" s="73"/>
    </row>
    <row r="836" spans="3:7" s="53" customFormat="1">
      <c r="C836" s="71"/>
      <c r="E836" s="72"/>
      <c r="F836" s="72"/>
      <c r="G836" s="73"/>
    </row>
    <row r="837" spans="3:7" s="53" customFormat="1">
      <c r="C837" s="71"/>
      <c r="E837" s="72"/>
      <c r="F837" s="72"/>
      <c r="G837" s="73"/>
    </row>
    <row r="838" spans="3:7" s="53" customFormat="1">
      <c r="C838" s="71"/>
      <c r="E838" s="72"/>
      <c r="F838" s="72"/>
      <c r="G838" s="73"/>
    </row>
    <row r="839" spans="3:7" s="53" customFormat="1">
      <c r="C839" s="71"/>
      <c r="E839" s="72"/>
      <c r="F839" s="72"/>
      <c r="G839" s="73"/>
    </row>
    <row r="840" spans="3:7" s="53" customFormat="1">
      <c r="C840" s="71"/>
      <c r="E840" s="72"/>
      <c r="F840" s="72"/>
      <c r="G840" s="73"/>
    </row>
    <row r="841" spans="3:7" s="53" customFormat="1">
      <c r="C841" s="71"/>
      <c r="E841" s="72"/>
      <c r="F841" s="72"/>
      <c r="G841" s="73"/>
    </row>
    <row r="842" spans="3:7" s="53" customFormat="1">
      <c r="C842" s="71"/>
      <c r="E842" s="72"/>
      <c r="F842" s="72"/>
      <c r="G842" s="73"/>
    </row>
    <row r="843" spans="3:7" s="53" customFormat="1">
      <c r="C843" s="71"/>
      <c r="E843" s="72"/>
      <c r="F843" s="72"/>
      <c r="G843" s="73"/>
    </row>
    <row r="844" spans="3:7" s="53" customFormat="1">
      <c r="C844" s="71"/>
      <c r="E844" s="72"/>
      <c r="F844" s="72"/>
      <c r="G844" s="73"/>
    </row>
    <row r="845" spans="3:7" s="53" customFormat="1">
      <c r="C845" s="71"/>
      <c r="E845" s="72"/>
      <c r="F845" s="72"/>
      <c r="G845" s="73"/>
    </row>
    <row r="846" spans="3:7" s="53" customFormat="1">
      <c r="C846" s="71"/>
      <c r="E846" s="72"/>
      <c r="F846" s="72"/>
      <c r="G846" s="73"/>
    </row>
    <row r="847" spans="3:7" s="53" customFormat="1">
      <c r="C847" s="71"/>
      <c r="E847" s="72"/>
      <c r="F847" s="72"/>
      <c r="G847" s="73"/>
    </row>
    <row r="848" spans="3:7" s="53" customFormat="1">
      <c r="C848" s="71"/>
      <c r="E848" s="72"/>
      <c r="F848" s="72"/>
      <c r="G848" s="73"/>
    </row>
    <row r="849" spans="3:7" s="53" customFormat="1">
      <c r="C849" s="71"/>
      <c r="E849" s="72"/>
      <c r="F849" s="72"/>
      <c r="G849" s="73"/>
    </row>
    <row r="850" spans="3:7" s="53" customFormat="1">
      <c r="C850" s="71"/>
      <c r="E850" s="72"/>
      <c r="F850" s="72"/>
      <c r="G850" s="73"/>
    </row>
    <row r="851" spans="3:7" s="53" customFormat="1">
      <c r="C851" s="71"/>
      <c r="E851" s="72"/>
      <c r="F851" s="72"/>
      <c r="G851" s="73"/>
    </row>
    <row r="852" spans="3:7" s="53" customFormat="1">
      <c r="C852" s="71"/>
      <c r="E852" s="72"/>
      <c r="F852" s="72"/>
      <c r="G852" s="73"/>
    </row>
    <row r="853" spans="3:7" s="53" customFormat="1">
      <c r="C853" s="71"/>
      <c r="E853" s="72"/>
      <c r="F853" s="72"/>
      <c r="G853" s="73"/>
    </row>
    <row r="854" spans="3:7" s="53" customFormat="1">
      <c r="C854" s="71"/>
      <c r="E854" s="72"/>
      <c r="F854" s="72"/>
      <c r="G854" s="73"/>
    </row>
    <row r="855" spans="3:7" s="53" customFormat="1">
      <c r="C855" s="71"/>
      <c r="E855" s="72"/>
      <c r="F855" s="72"/>
      <c r="G855" s="73"/>
    </row>
    <row r="856" spans="3:7" s="53" customFormat="1">
      <c r="C856" s="71"/>
      <c r="E856" s="72"/>
      <c r="F856" s="72"/>
      <c r="G856" s="73"/>
    </row>
    <row r="857" spans="3:7" s="53" customFormat="1">
      <c r="C857" s="71"/>
      <c r="E857" s="72"/>
      <c r="F857" s="72"/>
      <c r="G857" s="73"/>
    </row>
    <row r="858" spans="3:7" s="53" customFormat="1">
      <c r="C858" s="71"/>
      <c r="E858" s="72"/>
      <c r="F858" s="72"/>
      <c r="G858" s="73"/>
    </row>
    <row r="859" spans="3:7" s="53" customFormat="1">
      <c r="C859" s="71"/>
      <c r="E859" s="72"/>
      <c r="F859" s="72"/>
      <c r="G859" s="73"/>
    </row>
    <row r="860" spans="3:7" s="53" customFormat="1">
      <c r="C860" s="71"/>
      <c r="E860" s="72"/>
      <c r="F860" s="72"/>
      <c r="G860" s="73"/>
    </row>
    <row r="861" spans="3:7" s="53" customFormat="1">
      <c r="C861" s="71"/>
      <c r="E861" s="72"/>
      <c r="F861" s="72"/>
      <c r="G861" s="73"/>
    </row>
    <row r="862" spans="3:7" s="53" customFormat="1">
      <c r="C862" s="71"/>
      <c r="E862" s="72"/>
      <c r="F862" s="72"/>
      <c r="G862" s="73"/>
    </row>
    <row r="863" spans="3:7" s="53" customFormat="1">
      <c r="C863" s="71"/>
      <c r="E863" s="72"/>
      <c r="F863" s="72"/>
      <c r="G863" s="73"/>
    </row>
    <row r="864" spans="3:7" s="53" customFormat="1">
      <c r="C864" s="71"/>
      <c r="E864" s="72"/>
      <c r="F864" s="72"/>
      <c r="G864" s="73"/>
    </row>
    <row r="865" spans="3:7" s="53" customFormat="1">
      <c r="C865" s="71"/>
      <c r="E865" s="72"/>
      <c r="F865" s="72"/>
      <c r="G865" s="73"/>
    </row>
    <row r="866" spans="3:7" s="53" customFormat="1">
      <c r="C866" s="71"/>
      <c r="E866" s="72"/>
      <c r="F866" s="72"/>
      <c r="G866" s="73"/>
    </row>
    <row r="867" spans="3:7" s="53" customFormat="1">
      <c r="C867" s="71"/>
      <c r="E867" s="72"/>
      <c r="F867" s="72"/>
      <c r="G867" s="73"/>
    </row>
    <row r="868" spans="3:7" s="53" customFormat="1">
      <c r="C868" s="71"/>
      <c r="E868" s="72"/>
      <c r="F868" s="72"/>
      <c r="G868" s="73"/>
    </row>
    <row r="869" spans="3:7" s="53" customFormat="1">
      <c r="C869" s="71"/>
      <c r="E869" s="72"/>
      <c r="F869" s="72"/>
      <c r="G869" s="73"/>
    </row>
    <row r="870" spans="3:7" s="53" customFormat="1">
      <c r="C870" s="71"/>
      <c r="E870" s="72"/>
      <c r="F870" s="72"/>
      <c r="G870" s="73"/>
    </row>
    <row r="871" spans="3:7" s="53" customFormat="1">
      <c r="C871" s="71"/>
      <c r="E871" s="72"/>
      <c r="F871" s="72"/>
      <c r="G871" s="73"/>
    </row>
    <row r="872" spans="3:7" s="53" customFormat="1">
      <c r="C872" s="71"/>
      <c r="E872" s="72"/>
      <c r="F872" s="72"/>
      <c r="G872" s="73"/>
    </row>
    <row r="873" spans="3:7" s="53" customFormat="1">
      <c r="C873" s="71"/>
      <c r="E873" s="72"/>
      <c r="F873" s="72"/>
      <c r="G873" s="73"/>
    </row>
    <row r="874" spans="3:7" s="53" customFormat="1">
      <c r="C874" s="71"/>
      <c r="E874" s="72"/>
      <c r="F874" s="72"/>
      <c r="G874" s="73"/>
    </row>
    <row r="875" spans="3:7" s="53" customFormat="1">
      <c r="C875" s="71"/>
      <c r="E875" s="72"/>
      <c r="F875" s="72"/>
      <c r="G875" s="73"/>
    </row>
    <row r="876" spans="3:7" s="53" customFormat="1">
      <c r="C876" s="71"/>
      <c r="E876" s="72"/>
      <c r="F876" s="72"/>
      <c r="G876" s="73"/>
    </row>
    <row r="877" spans="3:7" s="53" customFormat="1">
      <c r="C877" s="71"/>
      <c r="E877" s="72"/>
      <c r="F877" s="72"/>
      <c r="G877" s="73"/>
    </row>
    <row r="878" spans="3:7" s="53" customFormat="1">
      <c r="C878" s="71"/>
      <c r="E878" s="72"/>
      <c r="F878" s="72"/>
      <c r="G878" s="73"/>
    </row>
    <row r="879" spans="3:7" s="53" customFormat="1">
      <c r="C879" s="71"/>
      <c r="E879" s="72"/>
      <c r="F879" s="72"/>
      <c r="G879" s="73"/>
    </row>
    <row r="880" spans="3:7" s="53" customFormat="1">
      <c r="C880" s="71"/>
      <c r="E880" s="72"/>
      <c r="F880" s="72"/>
      <c r="G880" s="73"/>
    </row>
    <row r="881" spans="3:7" s="53" customFormat="1">
      <c r="C881" s="71"/>
      <c r="E881" s="72"/>
      <c r="F881" s="72"/>
      <c r="G881" s="73"/>
    </row>
    <row r="882" spans="3:7" s="53" customFormat="1">
      <c r="C882" s="71"/>
      <c r="E882" s="72"/>
      <c r="F882" s="72"/>
      <c r="G882" s="73"/>
    </row>
    <row r="883" spans="3:7" s="53" customFormat="1">
      <c r="C883" s="71"/>
      <c r="E883" s="72"/>
      <c r="F883" s="72"/>
      <c r="G883" s="73"/>
    </row>
    <row r="884" spans="3:7" s="53" customFormat="1">
      <c r="C884" s="71"/>
      <c r="E884" s="72"/>
      <c r="F884" s="72"/>
      <c r="G884" s="73"/>
    </row>
    <row r="885" spans="3:7" s="53" customFormat="1">
      <c r="C885" s="71"/>
      <c r="E885" s="72"/>
      <c r="F885" s="72"/>
      <c r="G885" s="73"/>
    </row>
    <row r="886" spans="3:7" s="53" customFormat="1">
      <c r="C886" s="71"/>
      <c r="E886" s="72"/>
      <c r="F886" s="72"/>
      <c r="G886" s="73"/>
    </row>
    <row r="887" spans="3:7" s="53" customFormat="1">
      <c r="C887" s="71"/>
      <c r="E887" s="72"/>
      <c r="F887" s="72"/>
      <c r="G887" s="73"/>
    </row>
    <row r="888" spans="3:7" s="53" customFormat="1">
      <c r="C888" s="71"/>
      <c r="E888" s="72"/>
      <c r="F888" s="72"/>
      <c r="G888" s="73"/>
    </row>
    <row r="889" spans="3:7" s="53" customFormat="1">
      <c r="C889" s="71"/>
      <c r="E889" s="72"/>
      <c r="F889" s="72"/>
      <c r="G889" s="73"/>
    </row>
    <row r="890" spans="3:7" s="53" customFormat="1">
      <c r="C890" s="71"/>
      <c r="E890" s="72"/>
      <c r="F890" s="72"/>
      <c r="G890" s="73"/>
    </row>
    <row r="891" spans="3:7" s="53" customFormat="1">
      <c r="C891" s="71"/>
      <c r="E891" s="72"/>
      <c r="F891" s="72"/>
      <c r="G891" s="73"/>
    </row>
    <row r="892" spans="3:7" s="53" customFormat="1">
      <c r="C892" s="71"/>
      <c r="E892" s="72"/>
      <c r="F892" s="72"/>
      <c r="G892" s="73"/>
    </row>
    <row r="893" spans="3:7" s="53" customFormat="1">
      <c r="C893" s="71"/>
      <c r="E893" s="72"/>
      <c r="F893" s="72"/>
      <c r="G893" s="73"/>
    </row>
    <row r="894" spans="3:7" s="53" customFormat="1">
      <c r="C894" s="71"/>
      <c r="E894" s="72"/>
      <c r="F894" s="72"/>
      <c r="G894" s="73"/>
    </row>
    <row r="895" spans="3:7" s="53" customFormat="1">
      <c r="C895" s="71"/>
      <c r="E895" s="72"/>
      <c r="F895" s="72"/>
      <c r="G895" s="73"/>
    </row>
    <row r="896" spans="3:7" s="53" customFormat="1">
      <c r="C896" s="71"/>
      <c r="E896" s="72"/>
      <c r="F896" s="72"/>
      <c r="G896" s="73"/>
    </row>
    <row r="897" spans="3:7" s="53" customFormat="1">
      <c r="C897" s="71"/>
      <c r="E897" s="72"/>
      <c r="F897" s="72"/>
      <c r="G897" s="73"/>
    </row>
    <row r="898" spans="3:7" s="53" customFormat="1">
      <c r="C898" s="71"/>
      <c r="E898" s="72"/>
      <c r="F898" s="72"/>
      <c r="G898" s="73"/>
    </row>
  </sheetData>
  <mergeCells count="5">
    <mergeCell ref="A35:B35"/>
    <mergeCell ref="A36:D36"/>
    <mergeCell ref="A284:C284"/>
    <mergeCell ref="A363:B363"/>
    <mergeCell ref="A663:D663"/>
  </mergeCells>
  <pageMargins left="0.25" right="0.25" top="0.75" bottom="0.75" header="0.511811023622047" footer="0.51181102362204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01b 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KASAX</cp:lastModifiedBy>
  <cp:revision>30</cp:revision>
  <cp:lastPrinted>2023-01-10T12:58:53Z</cp:lastPrinted>
  <dcterms:created xsi:type="dcterms:W3CDTF">2021-01-05T08:11:31Z</dcterms:created>
  <dcterms:modified xsi:type="dcterms:W3CDTF">2023-05-08T05:37:15Z</dcterms:modified>
  <dc:language>hr-HR</dc:language>
</cp:coreProperties>
</file>